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6" windowWidth="10860" windowHeight="64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<sst xmlns="http://schemas.openxmlformats.org/spreadsheetml/2006/main" count="12" uniqueCount="12">
  <si>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H+</t>
  </si>
  <si>
    <t>pH</t>
  </si>
  <si>
    <t>log H+</t>
  </si>
  <si>
    <t>log OH-</t>
  </si>
  <si>
    <t>K1</t>
  </si>
  <si>
    <t>K2</t>
  </si>
  <si>
    <t>Co</t>
  </si>
  <si>
    <t>log H3A</t>
  </si>
  <si>
    <t>log H2A-</t>
  </si>
  <si>
    <t>log HA=</t>
  </si>
  <si>
    <t>log A-3</t>
  </si>
  <si>
    <t>K3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</si>
</sst>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sz val="10"/>
      <name val="Times New Roman"/>
      <family val="1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9"/>
          <c:w val="0.94425"/>
          <c:h val="0.9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log H+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Foglio1!$C$2:$C$17</c:f>
              <c:numCache/>
            </c:numRef>
          </c:yVal>
          <c:smooth val="1"/>
        </c:ser>
        <c:ser>
          <c:idx val="1"/>
          <c:order val="1"/>
          <c:tx>
            <c:strRef>
              <c:f>Foglio1!$D$1</c:f>
              <c:strCache>
                <c:ptCount val="1"/>
                <c:pt idx="0">
                  <c:v>log OH-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Foglio1!$D$2:$D$17</c:f>
              <c:numCache/>
            </c:numRef>
          </c:yVal>
          <c:smooth val="1"/>
        </c:ser>
        <c:ser>
          <c:idx val="2"/>
          <c:order val="2"/>
          <c:tx>
            <c:strRef>
              <c:f>Foglio1!$E$1</c:f>
              <c:strCache>
                <c:ptCount val="1"/>
                <c:pt idx="0">
                  <c:v>log H3A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Foglio1!$E$2:$E$17</c:f>
              <c:numCache/>
            </c:numRef>
          </c:yVal>
          <c:smooth val="1"/>
        </c:ser>
        <c:ser>
          <c:idx val="3"/>
          <c:order val="3"/>
          <c:tx>
            <c:strRef>
              <c:f>Foglio1!$F$1</c:f>
              <c:strCache>
                <c:ptCount val="1"/>
                <c:pt idx="0">
                  <c:v>log H2A-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Foglio1!$F$2:$F$17</c:f>
              <c:numCache/>
            </c:numRef>
          </c:yVal>
          <c:smooth val="1"/>
        </c:ser>
        <c:ser>
          <c:idx val="4"/>
          <c:order val="4"/>
          <c:tx>
            <c:strRef>
              <c:f>Foglio1!$G$1</c:f>
              <c:strCache>
                <c:ptCount val="1"/>
                <c:pt idx="0">
                  <c:v>log HA=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Foglio1!$G$2:$G$17</c:f>
              <c:numCache/>
            </c:numRef>
          </c:yVal>
          <c:smooth val="1"/>
        </c:ser>
        <c:ser>
          <c:idx val="5"/>
          <c:order val="5"/>
          <c:tx>
            <c:strRef>
              <c:f>Foglio1!$H$1</c:f>
              <c:strCache>
                <c:ptCount val="1"/>
                <c:pt idx="0">
                  <c:v>log A-3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Foglio1!$H$2:$H$17</c:f>
              <c:numCache/>
            </c:numRef>
          </c:yVal>
          <c:smooth val="1"/>
        </c:ser>
        <c:axId val="19996556"/>
        <c:axId val="45751277"/>
      </c:scatterChart>
      <c:valAx>
        <c:axId val="19996556"/>
        <c:scaling>
          <c:orientation val="minMax"/>
          <c:max val="14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51277"/>
        <c:crossesAt val="-14"/>
        <c:crossBetween val="midCat"/>
        <c:dispUnits/>
        <c:majorUnit val="1"/>
      </c:valAx>
      <c:valAx>
        <c:axId val="45751277"/>
        <c:scaling>
          <c:orientation val="minMax"/>
          <c:min val="-14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1"/>
          <c:w val="0.94075"/>
          <c:h val="0.93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Foglio1!$C$1</c:f>
              <c:strCache>
                <c:ptCount val="1"/>
                <c:pt idx="0">
                  <c:v>log H+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Foglio1!$C$2:$C$17</c:f>
              <c:numCache/>
            </c:numRef>
          </c:yVal>
          <c:smooth val="1"/>
        </c:ser>
        <c:ser>
          <c:idx val="1"/>
          <c:order val="1"/>
          <c:tx>
            <c:strRef>
              <c:f>Foglio1!$D$1</c:f>
              <c:strCache>
                <c:ptCount val="1"/>
                <c:pt idx="0">
                  <c:v>log OH-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Foglio1!$D$2:$D$17</c:f>
              <c:numCache/>
            </c:numRef>
          </c:yVal>
          <c:smooth val="1"/>
        </c:ser>
        <c:ser>
          <c:idx val="2"/>
          <c:order val="2"/>
          <c:tx>
            <c:strRef>
              <c:f>Foglio1!$E$1</c:f>
              <c:strCache>
                <c:ptCount val="1"/>
                <c:pt idx="0">
                  <c:v>log H3A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Foglio1!$E$2:$E$17</c:f>
              <c:numCache/>
            </c:numRef>
          </c:yVal>
          <c:smooth val="1"/>
        </c:ser>
        <c:ser>
          <c:idx val="3"/>
          <c:order val="3"/>
          <c:tx>
            <c:strRef>
              <c:f>Foglio1!$F$1</c:f>
              <c:strCache>
                <c:ptCount val="1"/>
                <c:pt idx="0">
                  <c:v>log H2A-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Foglio1!$F$2:$F$17</c:f>
              <c:numCache/>
            </c:numRef>
          </c:yVal>
          <c:smooth val="1"/>
        </c:ser>
        <c:ser>
          <c:idx val="4"/>
          <c:order val="4"/>
          <c:tx>
            <c:strRef>
              <c:f>Foglio1!$G$1</c:f>
              <c:strCache>
                <c:ptCount val="1"/>
                <c:pt idx="0">
                  <c:v>log HA=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Foglio1!$G$2:$G$17</c:f>
              <c:numCache/>
            </c:numRef>
          </c:yVal>
          <c:smooth val="1"/>
        </c:ser>
        <c:ser>
          <c:idx val="5"/>
          <c:order val="5"/>
          <c:tx>
            <c:strRef>
              <c:f>Foglio1!$H$1</c:f>
              <c:strCache>
                <c:ptCount val="1"/>
                <c:pt idx="0">
                  <c:v>log A-3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Foglio1!$B$2:$B$17</c:f>
              <c:numCache/>
            </c:numRef>
          </c:xVal>
          <c:yVal>
            <c:numRef>
              <c:f>Foglio1!$H$2:$H$17</c:f>
              <c:numCache/>
            </c:numRef>
          </c:yVal>
          <c:smooth val="1"/>
        </c:ser>
        <c:axId val="9108310"/>
        <c:axId val="14865927"/>
      </c:scatterChart>
      <c:valAx>
        <c:axId val="9108310"/>
        <c:scaling>
          <c:orientation val="minMax"/>
          <c:max val="14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65927"/>
        <c:crossesAt val="-14"/>
        <c:crossBetween val="midCat"/>
        <c:dispUnits/>
        <c:majorUnit val="1"/>
      </c:valAx>
      <c:valAx>
        <c:axId val="14865927"/>
        <c:scaling>
          <c:orientation val="minMax"/>
          <c:min val="-14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0831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18</xdr:row>
      <xdr:rowOff>95250</xdr:rowOff>
    </xdr:from>
    <xdr:to>
      <xdr:col>7</xdr:col>
      <xdr:colOff>57150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876300" y="3009900"/>
        <a:ext cx="35337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19</xdr:row>
      <xdr:rowOff>85725</xdr:rowOff>
    </xdr:from>
    <xdr:to>
      <xdr:col>7</xdr:col>
      <xdr:colOff>209550</xdr:colOff>
      <xdr:row>39</xdr:row>
      <xdr:rowOff>142875</xdr:rowOff>
    </xdr:to>
    <xdr:graphicFrame>
      <xdr:nvGraphicFramePr>
        <xdr:cNvPr id="2" name="Chart 4"/>
        <xdr:cNvGraphicFramePr/>
      </xdr:nvGraphicFramePr>
      <xdr:xfrm>
        <a:off x="1028700" y="3162300"/>
        <a:ext cx="35337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B16">
      <selection activeCell="C19" sqref="C19"/>
    </sheetView>
  </sheetViews>
  <sheetFormatPr defaultColWidth="9.140625" defaultRowHeight="12.75"/>
  <cols>
    <col min="1" max="1" width="9.140625" style="1" customWidth="1"/>
    <col min="5" max="8" width="9.57421875" style="0" bestFit="1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2" t="s">
        <v>8</v>
      </c>
      <c r="G1" s="2" t="s">
        <v>9</v>
      </c>
      <c r="H1" s="2" t="s">
        <v>10</v>
      </c>
    </row>
    <row r="2" spans="2:8" ht="12.75">
      <c r="B2" s="2"/>
      <c r="C2" s="2"/>
      <c r="D2" s="2"/>
      <c r="E2" s="2"/>
      <c r="F2" s="2"/>
      <c r="G2" s="2"/>
      <c r="H2" s="2"/>
    </row>
    <row r="3" spans="1:8" ht="12.75">
      <c r="A3" s="1">
        <f>10^(-B3)</f>
        <v>1</v>
      </c>
      <c r="B3" s="2">
        <v>0</v>
      </c>
      <c r="C3" s="2">
        <f>-B3</f>
        <v>0</v>
      </c>
      <c r="D3" s="2">
        <f>B3-14</f>
        <v>-14</v>
      </c>
      <c r="E3" s="3">
        <f aca="true" t="shared" si="0" ref="E3:E17">LOG($K$28)+LOG(($A3^3)/($A3^3+$A3^2*$K$22+$A3*$K$22*$K$24+$K$22*$K$24*$K$26))</f>
        <v>-1.004321373825642</v>
      </c>
      <c r="F3" s="3">
        <f aca="true" t="shared" si="1" ref="F3:F17">LOG($K$28)+LOG(($A3^2*$K$22)/($A3^3+$A3^2*$K$22+$A3*$K$22*$K$24+$K$22*$K$24*$K$26))</f>
        <v>-3.004321373825642</v>
      </c>
      <c r="G3" s="3">
        <f aca="true" t="shared" si="2" ref="G3:G17">LOG($K$28)+LOG(($A3*$K$22*$K$24)/($A3^3+$A3^2*$K$22+$A3*$K$22*$K$24+$K$22*$K$24*$K$26))</f>
        <v>-11.004321373825642</v>
      </c>
      <c r="H3" s="3">
        <f aca="true" t="shared" si="3" ref="H3:H17">LOG($K$28)+LOG(($K$22*$K$24*$K$26)/($A3^3+$A3^2*$K$22+$A3*$K$22*$K$24+$K$22*$K$24*$K$26))</f>
        <v>-23.004321373825643</v>
      </c>
    </row>
    <row r="4" spans="1:8" ht="12.75">
      <c r="A4" s="1">
        <f aca="true" t="shared" si="4" ref="A4:A17">10^(-B4)</f>
        <v>0.1</v>
      </c>
      <c r="B4" s="2">
        <v>1</v>
      </c>
      <c r="C4" s="2">
        <f aca="true" t="shared" si="5" ref="C4:C17">-B4</f>
        <v>-1</v>
      </c>
      <c r="D4" s="2">
        <f aca="true" t="shared" si="6" ref="D4:D17">B4-14</f>
        <v>-13</v>
      </c>
      <c r="E4" s="3">
        <f t="shared" si="0"/>
        <v>-1.0413926891063567</v>
      </c>
      <c r="F4" s="3">
        <f t="shared" si="1"/>
        <v>-2.041392689106357</v>
      </c>
      <c r="G4" s="3">
        <f t="shared" si="2"/>
        <v>-9.041392689106356</v>
      </c>
      <c r="H4" s="3">
        <f t="shared" si="3"/>
        <v>-20.041392689106356</v>
      </c>
    </row>
    <row r="5" spans="1:8" ht="12.75">
      <c r="A5" s="1">
        <f t="shared" si="4"/>
        <v>0.01</v>
      </c>
      <c r="B5" s="2">
        <v>2</v>
      </c>
      <c r="C5" s="2">
        <f t="shared" si="5"/>
        <v>-2</v>
      </c>
      <c r="D5" s="2">
        <f t="shared" si="6"/>
        <v>-12</v>
      </c>
      <c r="E5" s="3">
        <f t="shared" si="0"/>
        <v>-1.3010302128111677</v>
      </c>
      <c r="F5" s="3">
        <f t="shared" si="1"/>
        <v>-1.3010302128111677</v>
      </c>
      <c r="G5" s="3">
        <f t="shared" si="2"/>
        <v>-7.301030212811168</v>
      </c>
      <c r="H5" s="3">
        <f t="shared" si="3"/>
        <v>-17.301030212811167</v>
      </c>
    </row>
    <row r="6" spans="1:8" ht="12.75">
      <c r="A6" s="1">
        <f t="shared" si="4"/>
        <v>0.001</v>
      </c>
      <c r="B6" s="2">
        <v>3</v>
      </c>
      <c r="C6" s="2">
        <f t="shared" si="5"/>
        <v>-3</v>
      </c>
      <c r="D6" s="2">
        <f t="shared" si="6"/>
        <v>-11</v>
      </c>
      <c r="E6" s="3">
        <f t="shared" si="0"/>
        <v>-2.041396633271937</v>
      </c>
      <c r="F6" s="3">
        <f t="shared" si="1"/>
        <v>-1.0413966332719367</v>
      </c>
      <c r="G6" s="3">
        <f t="shared" si="2"/>
        <v>-6.041396633271937</v>
      </c>
      <c r="H6" s="3">
        <f t="shared" si="3"/>
        <v>-15.041396633271937</v>
      </c>
    </row>
    <row r="7" spans="1:8" ht="12.75">
      <c r="A7" s="1">
        <f t="shared" si="4"/>
        <v>0.0001</v>
      </c>
      <c r="B7" s="2">
        <v>4</v>
      </c>
      <c r="C7" s="2">
        <f t="shared" si="5"/>
        <v>-4</v>
      </c>
      <c r="D7" s="2">
        <f t="shared" si="6"/>
        <v>-10</v>
      </c>
      <c r="E7" s="3">
        <f t="shared" si="0"/>
        <v>-3.004364371108181</v>
      </c>
      <c r="F7" s="3">
        <f t="shared" si="1"/>
        <v>-1.0043643711081809</v>
      </c>
      <c r="G7" s="3">
        <f t="shared" si="2"/>
        <v>-5.004364371108181</v>
      </c>
      <c r="H7" s="3">
        <f t="shared" si="3"/>
        <v>-13.004364371108181</v>
      </c>
    </row>
    <row r="8" spans="1:8" ht="12.75">
      <c r="A8" s="1">
        <f t="shared" si="4"/>
        <v>1E-05</v>
      </c>
      <c r="B8" s="2">
        <v>5</v>
      </c>
      <c r="C8" s="2">
        <f t="shared" si="5"/>
        <v>-5</v>
      </c>
      <c r="D8" s="2">
        <f t="shared" si="6"/>
        <v>-9</v>
      </c>
      <c r="E8" s="3">
        <f t="shared" si="0"/>
        <v>-4.00086772157457</v>
      </c>
      <c r="F8" s="3">
        <f t="shared" si="1"/>
        <v>-1.0008677215745698</v>
      </c>
      <c r="G8" s="3">
        <f t="shared" si="2"/>
        <v>-4.00086772157457</v>
      </c>
      <c r="H8" s="3">
        <f t="shared" si="3"/>
        <v>-11.00086772157457</v>
      </c>
    </row>
    <row r="9" spans="1:8" ht="12.75">
      <c r="A9" s="1">
        <f t="shared" si="4"/>
        <v>1E-06</v>
      </c>
      <c r="B9" s="2">
        <v>6</v>
      </c>
      <c r="C9" s="2">
        <f t="shared" si="5"/>
        <v>-6</v>
      </c>
      <c r="D9" s="2">
        <f t="shared" si="6"/>
        <v>-8</v>
      </c>
      <c r="E9" s="3">
        <f t="shared" si="0"/>
        <v>-5.00436437540727</v>
      </c>
      <c r="F9" s="3">
        <f t="shared" si="1"/>
        <v>-1.0043643754072706</v>
      </c>
      <c r="G9" s="3">
        <f t="shared" si="2"/>
        <v>-3.0043643754072704</v>
      </c>
      <c r="H9" s="3">
        <f t="shared" si="3"/>
        <v>-9.00436437540727</v>
      </c>
    </row>
    <row r="10" spans="1:8" ht="12.75">
      <c r="A10" s="1">
        <f t="shared" si="4"/>
        <v>1E-07</v>
      </c>
      <c r="B10" s="2">
        <v>7</v>
      </c>
      <c r="C10" s="2">
        <f t="shared" si="5"/>
        <v>-7</v>
      </c>
      <c r="D10" s="2">
        <f t="shared" si="6"/>
        <v>-7</v>
      </c>
      <c r="E10" s="3">
        <f t="shared" si="0"/>
        <v>-6.041397028081329</v>
      </c>
      <c r="F10" s="3">
        <f t="shared" si="1"/>
        <v>-1.0413970280813294</v>
      </c>
      <c r="G10" s="3">
        <f t="shared" si="2"/>
        <v>-2.041397028081329</v>
      </c>
      <c r="H10" s="3">
        <f t="shared" si="3"/>
        <v>-7.041397028081329</v>
      </c>
    </row>
    <row r="11" spans="1:8" ht="12.75">
      <c r="A11" s="1">
        <f t="shared" si="4"/>
        <v>1E-08</v>
      </c>
      <c r="B11" s="2">
        <v>8</v>
      </c>
      <c r="C11" s="2">
        <f t="shared" si="5"/>
        <v>-8</v>
      </c>
      <c r="D11" s="2">
        <f t="shared" si="6"/>
        <v>-6</v>
      </c>
      <c r="E11" s="3">
        <f t="shared" si="0"/>
        <v>-7.301051926981557</v>
      </c>
      <c r="F11" s="3">
        <f t="shared" si="1"/>
        <v>-1.3010519269815561</v>
      </c>
      <c r="G11" s="3">
        <f t="shared" si="2"/>
        <v>-1.3010519269815561</v>
      </c>
      <c r="H11" s="3">
        <f t="shared" si="3"/>
        <v>-5.301051926981557</v>
      </c>
    </row>
    <row r="12" spans="1:8" ht="12.75">
      <c r="A12" s="1">
        <f t="shared" si="4"/>
        <v>1E-09</v>
      </c>
      <c r="B12" s="2">
        <v>9</v>
      </c>
      <c r="C12" s="2">
        <f t="shared" si="5"/>
        <v>-9</v>
      </c>
      <c r="D12" s="2">
        <f t="shared" si="6"/>
        <v>-5</v>
      </c>
      <c r="E12" s="3">
        <f t="shared" si="0"/>
        <v>-9.041787322916297</v>
      </c>
      <c r="F12" s="3">
        <f t="shared" si="1"/>
        <v>-2.0417873229162975</v>
      </c>
      <c r="G12" s="3">
        <f t="shared" si="2"/>
        <v>-1.0417873229162975</v>
      </c>
      <c r="H12" s="3">
        <f t="shared" si="3"/>
        <v>-4.0417873229162975</v>
      </c>
    </row>
    <row r="13" spans="1:8" ht="12.75">
      <c r="A13" s="1">
        <f t="shared" si="4"/>
        <v>1E-10</v>
      </c>
      <c r="B13" s="2">
        <v>10</v>
      </c>
      <c r="C13" s="2">
        <f t="shared" si="5"/>
        <v>-10</v>
      </c>
      <c r="D13" s="2">
        <f t="shared" si="6"/>
        <v>-4</v>
      </c>
      <c r="E13" s="3">
        <f t="shared" si="0"/>
        <v>-11.008600171804495</v>
      </c>
      <c r="F13" s="3">
        <f t="shared" si="1"/>
        <v>-3.0086001718044955</v>
      </c>
      <c r="G13" s="3">
        <f t="shared" si="2"/>
        <v>-1.0086001718044955</v>
      </c>
      <c r="H13" s="3">
        <f t="shared" si="3"/>
        <v>-3.0086001718044955</v>
      </c>
    </row>
    <row r="14" spans="1:8" ht="12.75">
      <c r="A14" s="1">
        <f t="shared" si="4"/>
        <v>1E-11</v>
      </c>
      <c r="B14" s="2">
        <v>11</v>
      </c>
      <c r="C14" s="2">
        <f t="shared" si="5"/>
        <v>-11</v>
      </c>
      <c r="D14" s="2">
        <f t="shared" si="6"/>
        <v>-3</v>
      </c>
      <c r="E14" s="3">
        <f t="shared" si="0"/>
        <v>-13.041787318972146</v>
      </c>
      <c r="F14" s="3">
        <f t="shared" si="1"/>
        <v>-4.041787318972146</v>
      </c>
      <c r="G14" s="3">
        <f t="shared" si="2"/>
        <v>-1.0417873189721463</v>
      </c>
      <c r="H14" s="3">
        <f t="shared" si="3"/>
        <v>-2.0417873189721463</v>
      </c>
    </row>
    <row r="15" spans="1:8" ht="12.75">
      <c r="A15" s="1">
        <f t="shared" si="4"/>
        <v>1E-12</v>
      </c>
      <c r="B15" s="2">
        <v>12</v>
      </c>
      <c r="C15" s="2">
        <f t="shared" si="5"/>
        <v>-12</v>
      </c>
      <c r="D15" s="2">
        <f t="shared" si="6"/>
        <v>-2</v>
      </c>
      <c r="E15" s="3">
        <f t="shared" si="0"/>
        <v>-15.301051709845229</v>
      </c>
      <c r="F15" s="3">
        <f t="shared" si="1"/>
        <v>-5.301051709845229</v>
      </c>
      <c r="G15" s="3">
        <f t="shared" si="2"/>
        <v>-1.3010517098452286</v>
      </c>
      <c r="H15" s="3">
        <f t="shared" si="3"/>
        <v>-1.3010517098452286</v>
      </c>
    </row>
    <row r="16" spans="1:8" ht="12.75">
      <c r="A16" s="1">
        <f t="shared" si="4"/>
        <v>1E-13</v>
      </c>
      <c r="B16" s="2">
        <v>13</v>
      </c>
      <c r="C16" s="2">
        <f t="shared" si="5"/>
        <v>-13</v>
      </c>
      <c r="D16" s="2">
        <f t="shared" si="6"/>
        <v>-1</v>
      </c>
      <c r="E16" s="3">
        <f t="shared" si="0"/>
        <v>-18.04139307997121</v>
      </c>
      <c r="F16" s="3">
        <f t="shared" si="1"/>
        <v>-7.041393079971211</v>
      </c>
      <c r="G16" s="3">
        <f t="shared" si="2"/>
        <v>-2.041393079971211</v>
      </c>
      <c r="H16" s="3">
        <f t="shared" si="3"/>
        <v>-1.041393079971211</v>
      </c>
    </row>
    <row r="17" spans="1:8" ht="12.75">
      <c r="A17" s="1">
        <f t="shared" si="4"/>
        <v>1E-14</v>
      </c>
      <c r="B17" s="2">
        <v>14</v>
      </c>
      <c r="C17" s="2">
        <f t="shared" si="5"/>
        <v>-14</v>
      </c>
      <c r="D17" s="2">
        <f t="shared" si="6"/>
        <v>0</v>
      </c>
      <c r="E17" s="3">
        <f t="shared" si="0"/>
        <v>-21.004321378082587</v>
      </c>
      <c r="F17" s="3">
        <f t="shared" si="1"/>
        <v>-9.004321378082588</v>
      </c>
      <c r="G17" s="3">
        <f t="shared" si="2"/>
        <v>-3.004321378082588</v>
      </c>
      <c r="H17" s="3">
        <f t="shared" si="3"/>
        <v>-1.004321378082588</v>
      </c>
    </row>
    <row r="22" spans="10:11" ht="12.75">
      <c r="J22" s="2" t="s">
        <v>4</v>
      </c>
      <c r="K22" s="3">
        <v>0.01</v>
      </c>
    </row>
    <row r="23" spans="10:11" ht="12.75">
      <c r="J23" s="2"/>
      <c r="K23" s="2"/>
    </row>
    <row r="24" spans="10:11" ht="12.75">
      <c r="J24" s="2" t="s">
        <v>5</v>
      </c>
      <c r="K24" s="3">
        <v>1E-08</v>
      </c>
    </row>
    <row r="25" spans="10:11" ht="12.75">
      <c r="J25" s="2"/>
      <c r="K25" s="2"/>
    </row>
    <row r="26" spans="10:11" ht="12.75">
      <c r="J26" s="2" t="s">
        <v>11</v>
      </c>
      <c r="K26" s="3">
        <v>1E-12</v>
      </c>
    </row>
    <row r="27" spans="10:11" ht="12.75">
      <c r="J27" s="2"/>
      <c r="K27" s="2"/>
    </row>
    <row r="28" spans="10:11" ht="12.75">
      <c r="J28" s="2" t="s">
        <v>6</v>
      </c>
      <c r="K28" s="3">
        <v>0.1</v>
      </c>
    </row>
    <row r="29" spans="10:11" ht="12.75">
      <c r="J29" s="2"/>
      <c r="K2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Lassiani</dc:creator>
  <cp:keywords/>
  <dc:description/>
  <cp:lastModifiedBy>Marina</cp:lastModifiedBy>
  <cp:lastPrinted>2011-04-27T13:27:41Z</cp:lastPrinted>
  <dcterms:created xsi:type="dcterms:W3CDTF">2000-12-19T12:32:55Z</dcterms:created>
  <dcterms:modified xsi:type="dcterms:W3CDTF">2015-12-17T10:27:02Z</dcterms:modified>
  <cp:category/>
  <cp:version/>
  <cp:contentType/>
  <cp:contentStatus/>
</cp:coreProperties>
</file>