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agonigro/Documents/Dati_condivisi/S&amp;C Corsi_Convegni_Libri/UnivTS_Ingegneria_Economia per Ingegneria_2017/"/>
    </mc:Choice>
  </mc:AlternateContent>
  <bookViews>
    <workbookView xWindow="0" yWindow="460" windowWidth="30300" windowHeight="19100" tabRatio="500"/>
  </bookViews>
  <sheets>
    <sheet name="Foglio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  <c r="C39" i="1"/>
  <c r="G36" i="1"/>
  <c r="C35" i="1"/>
  <c r="G35" i="1"/>
  <c r="D24" i="1"/>
  <c r="D22" i="1"/>
  <c r="G22" i="1"/>
  <c r="G24" i="1"/>
  <c r="G25" i="1"/>
  <c r="G26" i="1"/>
  <c r="G27" i="1"/>
  <c r="G28" i="1"/>
  <c r="H28" i="1"/>
  <c r="C28" i="1"/>
  <c r="D28" i="1"/>
  <c r="D27" i="1"/>
  <c r="C38" i="1"/>
  <c r="C36" i="1"/>
  <c r="H15" i="1"/>
  <c r="G15" i="1"/>
  <c r="D15" i="1"/>
  <c r="C15" i="1"/>
  <c r="C17" i="1"/>
</calcChain>
</file>

<file path=xl/sharedStrings.xml><?xml version="1.0" encoding="utf-8"?>
<sst xmlns="http://schemas.openxmlformats.org/spreadsheetml/2006/main" count="34" uniqueCount="31">
  <si>
    <t>Acquisto materia prima</t>
  </si>
  <si>
    <t>utilizzo risorse umane per produzione</t>
  </si>
  <si>
    <t>vendita prodotti</t>
  </si>
  <si>
    <t>c/e</t>
  </si>
  <si>
    <t>s/p</t>
  </si>
  <si>
    <t>DARE</t>
  </si>
  <si>
    <t>AVERE</t>
  </si>
  <si>
    <t>ATTIVO</t>
  </si>
  <si>
    <t>PASSIVO</t>
  </si>
  <si>
    <t>RISULTATO</t>
  </si>
  <si>
    <t>pareggio</t>
  </si>
  <si>
    <t>provvigioni</t>
  </si>
  <si>
    <t>affitti passivi</t>
  </si>
  <si>
    <t>lavorazioni esterne</t>
  </si>
  <si>
    <t>stipendi</t>
  </si>
  <si>
    <t>ammortamenti</t>
  </si>
  <si>
    <t>trasporti</t>
  </si>
  <si>
    <t>tasse</t>
  </si>
  <si>
    <t>interessi passivi</t>
  </si>
  <si>
    <t>risultato</t>
  </si>
  <si>
    <t>ricavi di vendita prodotto</t>
  </si>
  <si>
    <t>1=var</t>
  </si>
  <si>
    <t>2=fix</t>
  </si>
  <si>
    <t>consumi materiali</t>
  </si>
  <si>
    <t>MARGINE DI CONTRIBUZIONE</t>
  </si>
  <si>
    <t>totale cst fissi</t>
  </si>
  <si>
    <t>q.tà venduta</t>
  </si>
  <si>
    <t>sconto 20%</t>
  </si>
  <si>
    <t>prz medio vendita</t>
  </si>
  <si>
    <t>Fatturato bep ante sconto mat prima</t>
  </si>
  <si>
    <t>fatturato bep post sconto mat prima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</si>
</sst>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_-* #,##0\ &quot;€&quot;_-;\-* #,##0\ &quot;€&quot;_-;_-* &quot;-&quot;??\ &quot;€&quot;_-;_-@_-"/>
    <numFmt numFmtId="166" formatCode="#,##0_ ;[Red]\-#,##0\ "/>
    <numFmt numFmtId="167" formatCode="0.0%"/>
    <numFmt numFmtId="169" formatCode="_-* #,##0\ _€_-;\-* #,##0\ _€_-;_-* &quot;-&quot;??\ _€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1"/>
      <name val="Calibri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scheme val="minor"/>
    </font>
    <font>
      <b/>
      <sz val="18"/>
      <color rgb="FFFF0000"/>
      <name val="Calibri"/>
      <scheme val="minor"/>
    </font>
    <font>
      <b/>
      <sz val="18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65" fontId="3" fillId="0" borderId="0" xfId="2" applyNumberFormat="1" applyFont="1"/>
    <xf numFmtId="0" fontId="3" fillId="0" borderId="2" xfId="0" applyFont="1" applyBorder="1"/>
    <xf numFmtId="0" fontId="3" fillId="0" borderId="1" xfId="0" applyFont="1" applyBorder="1"/>
    <xf numFmtId="0" fontId="5" fillId="0" borderId="0" xfId="0" applyFont="1" applyAlignment="1">
      <alignment horizontal="center"/>
    </xf>
    <xf numFmtId="0" fontId="3" fillId="0" borderId="0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6" fontId="3" fillId="0" borderId="0" xfId="2" applyNumberFormat="1" applyFont="1"/>
    <xf numFmtId="0" fontId="6" fillId="0" borderId="0" xfId="0" applyFont="1"/>
    <xf numFmtId="0" fontId="7" fillId="2" borderId="0" xfId="0" applyFont="1" applyFill="1"/>
    <xf numFmtId="165" fontId="7" fillId="2" borderId="0" xfId="2" applyNumberFormat="1" applyFont="1" applyFill="1"/>
    <xf numFmtId="0" fontId="7" fillId="3" borderId="0" xfId="0" applyFont="1" applyFill="1"/>
    <xf numFmtId="165" fontId="7" fillId="3" borderId="0" xfId="2" applyNumberFormat="1" applyFont="1" applyFill="1"/>
    <xf numFmtId="0" fontId="2" fillId="4" borderId="0" xfId="0" applyFont="1" applyFill="1"/>
    <xf numFmtId="0" fontId="7" fillId="4" borderId="0" xfId="0" applyFont="1" applyFill="1"/>
    <xf numFmtId="165" fontId="7" fillId="4" borderId="0" xfId="2" applyNumberFormat="1" applyFont="1" applyFill="1"/>
    <xf numFmtId="167" fontId="7" fillId="2" borderId="0" xfId="3" applyNumberFormat="1" applyFont="1" applyFill="1"/>
    <xf numFmtId="9" fontId="7" fillId="4" borderId="0" xfId="3" applyFont="1" applyFill="1"/>
    <xf numFmtId="167" fontId="3" fillId="0" borderId="0" xfId="0" applyNumberFormat="1" applyFont="1"/>
    <xf numFmtId="165" fontId="3" fillId="0" borderId="0" xfId="0" applyNumberFormat="1" applyFont="1"/>
    <xf numFmtId="0" fontId="5" fillId="0" borderId="0" xfId="0" applyFont="1" applyBorder="1" applyAlignment="1">
      <alignment horizontal="center"/>
    </xf>
    <xf numFmtId="169" fontId="7" fillId="4" borderId="0" xfId="1" applyNumberFormat="1" applyFont="1" applyFill="1"/>
    <xf numFmtId="169" fontId="3" fillId="0" borderId="0" xfId="0" applyNumberFormat="1" applyFont="1"/>
    <xf numFmtId="169" fontId="3" fillId="0" borderId="0" xfId="1" applyNumberFormat="1" applyFont="1"/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"/>
  <sheetViews>
    <sheetView tabSelected="1" topLeftCell="A20" zoomScale="134" zoomScaleNormal="180" zoomScalePageLayoutView="180" workbookViewId="0">
      <selection activeCell="C40" sqref="C40"/>
    </sheetView>
  </sheetViews>
  <sheetFormatPr baseColWidth="10" defaultRowHeight="24" x14ac:dyDescent="0.3"/>
  <cols>
    <col min="2" max="2" width="48.33203125" style="1" bestFit="1" customWidth="1"/>
    <col min="3" max="3" width="17.6640625" style="3" bestFit="1" customWidth="1"/>
    <col min="4" max="5" width="16.6640625" style="1" customWidth="1"/>
    <col min="6" max="6" width="5.1640625" style="1" customWidth="1"/>
    <col min="7" max="7" width="21.5" style="1" bestFit="1" customWidth="1"/>
    <col min="8" max="8" width="14.1640625" customWidth="1"/>
  </cols>
  <sheetData>
    <row r="3" spans="1:8" x14ac:dyDescent="0.3">
      <c r="A3" s="2">
        <v>1</v>
      </c>
      <c r="B3" s="1" t="s">
        <v>0</v>
      </c>
      <c r="C3" s="3">
        <v>400</v>
      </c>
    </row>
    <row r="4" spans="1:8" x14ac:dyDescent="0.3">
      <c r="A4" s="2">
        <v>2</v>
      </c>
      <c r="B4" s="1" t="s">
        <v>1</v>
      </c>
      <c r="C4" s="3">
        <v>150</v>
      </c>
    </row>
    <row r="5" spans="1:8" x14ac:dyDescent="0.3">
      <c r="A5" s="2">
        <v>3</v>
      </c>
      <c r="B5" s="1" t="s">
        <v>2</v>
      </c>
      <c r="C5" s="3">
        <v>1000</v>
      </c>
    </row>
    <row r="7" spans="1:8" ht="29" x14ac:dyDescent="0.35">
      <c r="C7" s="8" t="s">
        <v>3</v>
      </c>
      <c r="D7" s="9"/>
      <c r="E7" s="23"/>
      <c r="F7" s="6"/>
      <c r="G7" s="8" t="s">
        <v>4</v>
      </c>
      <c r="H7" s="9"/>
    </row>
    <row r="8" spans="1:8" x14ac:dyDescent="0.3">
      <c r="C8" s="5" t="s">
        <v>5</v>
      </c>
      <c r="D8" s="4" t="s">
        <v>6</v>
      </c>
      <c r="E8" s="7"/>
      <c r="F8" s="7"/>
      <c r="G8" s="5" t="s">
        <v>7</v>
      </c>
      <c r="H8" s="5" t="s">
        <v>8</v>
      </c>
    </row>
    <row r="9" spans="1:8" x14ac:dyDescent="0.3">
      <c r="B9" s="1" t="s">
        <v>0</v>
      </c>
      <c r="C9" s="5">
        <v>400</v>
      </c>
      <c r="D9" s="4"/>
      <c r="E9" s="7"/>
      <c r="F9" s="7"/>
      <c r="G9" s="5"/>
      <c r="H9" s="5">
        <v>400</v>
      </c>
    </row>
    <row r="10" spans="1:8" x14ac:dyDescent="0.3">
      <c r="B10" s="1" t="s">
        <v>1</v>
      </c>
      <c r="C10" s="5">
        <v>150</v>
      </c>
      <c r="D10" s="4"/>
      <c r="E10" s="7"/>
      <c r="F10" s="7"/>
      <c r="G10" s="5"/>
      <c r="H10" s="5">
        <v>150</v>
      </c>
    </row>
    <row r="11" spans="1:8" x14ac:dyDescent="0.3">
      <c r="B11" s="1" t="s">
        <v>2</v>
      </c>
      <c r="C11" s="5"/>
      <c r="D11" s="4">
        <v>1000</v>
      </c>
      <c r="E11" s="7"/>
      <c r="F11" s="7"/>
      <c r="G11" s="5">
        <v>1000</v>
      </c>
      <c r="H11" s="5"/>
    </row>
    <row r="12" spans="1:8" x14ac:dyDescent="0.3">
      <c r="C12" s="5"/>
      <c r="D12" s="4"/>
      <c r="E12" s="7"/>
      <c r="F12" s="7"/>
      <c r="G12" s="5"/>
      <c r="H12" s="5"/>
    </row>
    <row r="13" spans="1:8" x14ac:dyDescent="0.3">
      <c r="C13" s="5"/>
      <c r="D13" s="4"/>
      <c r="E13" s="7"/>
      <c r="F13" s="7"/>
      <c r="G13" s="5"/>
      <c r="H13" s="5"/>
    </row>
    <row r="14" spans="1:8" x14ac:dyDescent="0.3">
      <c r="C14" s="5"/>
      <c r="D14" s="4"/>
      <c r="E14" s="7"/>
      <c r="F14" s="7"/>
      <c r="G14" s="5"/>
      <c r="H14" s="5"/>
    </row>
    <row r="15" spans="1:8" x14ac:dyDescent="0.3">
      <c r="C15" s="3">
        <f>SUM(C9:C14)</f>
        <v>550</v>
      </c>
      <c r="D15" s="1">
        <f>SUM(D9:D14)</f>
        <v>1000</v>
      </c>
      <c r="G15" s="1">
        <f>SUM(G9:G14)</f>
        <v>1000</v>
      </c>
      <c r="H15" s="1">
        <f>SUM(H9:H14)</f>
        <v>550</v>
      </c>
    </row>
    <row r="17" spans="1:8" x14ac:dyDescent="0.3">
      <c r="B17" s="1" t="s">
        <v>9</v>
      </c>
      <c r="C17" s="3">
        <f>+D15-C15</f>
        <v>450</v>
      </c>
      <c r="H17">
        <v>450</v>
      </c>
    </row>
    <row r="18" spans="1:8" x14ac:dyDescent="0.3">
      <c r="G18" s="1" t="s">
        <v>10</v>
      </c>
    </row>
    <row r="21" spans="1:8" x14ac:dyDescent="0.3">
      <c r="A21" t="s">
        <v>21</v>
      </c>
      <c r="C21" s="3" t="s">
        <v>28</v>
      </c>
    </row>
    <row r="22" spans="1:8" x14ac:dyDescent="0.3">
      <c r="A22" t="s">
        <v>22</v>
      </c>
      <c r="D22" s="25">
        <f>+C23/E23</f>
        <v>5000</v>
      </c>
      <c r="E22" s="1" t="s">
        <v>26</v>
      </c>
      <c r="G22" s="25">
        <f>+G23/D22</f>
        <v>712.6</v>
      </c>
    </row>
    <row r="23" spans="1:8" x14ac:dyDescent="0.3">
      <c r="A23" s="16"/>
      <c r="B23" s="17" t="s">
        <v>20</v>
      </c>
      <c r="C23" s="18">
        <v>2000000</v>
      </c>
      <c r="D23" s="20">
        <v>1</v>
      </c>
      <c r="E23" s="24">
        <v>400</v>
      </c>
      <c r="G23" s="18">
        <v>3563000</v>
      </c>
    </row>
    <row r="24" spans="1:8" x14ac:dyDescent="0.3">
      <c r="A24">
        <v>1</v>
      </c>
      <c r="B24" s="1" t="s">
        <v>23</v>
      </c>
      <c r="C24" s="3">
        <v>-1500000</v>
      </c>
      <c r="D24" s="25">
        <f>+C24/E23</f>
        <v>-3750</v>
      </c>
      <c r="E24" s="1" t="s">
        <v>27</v>
      </c>
      <c r="G24" s="26">
        <f>+D24*0.8*G22</f>
        <v>-2137800</v>
      </c>
    </row>
    <row r="25" spans="1:8" x14ac:dyDescent="0.3">
      <c r="A25">
        <v>1</v>
      </c>
      <c r="B25" s="1" t="s">
        <v>11</v>
      </c>
      <c r="C25" s="3">
        <v>-100000</v>
      </c>
      <c r="G25" s="26">
        <f>+C25/C23*G23</f>
        <v>-178150</v>
      </c>
    </row>
    <row r="26" spans="1:8" x14ac:dyDescent="0.3">
      <c r="A26">
        <v>1</v>
      </c>
      <c r="B26" s="1" t="s">
        <v>13</v>
      </c>
      <c r="C26" s="3">
        <v>-200000</v>
      </c>
      <c r="G26" s="26">
        <f>+C26/C23*G23</f>
        <v>-356300</v>
      </c>
    </row>
    <row r="27" spans="1:8" x14ac:dyDescent="0.3">
      <c r="A27">
        <v>1</v>
      </c>
      <c r="B27" s="1" t="s">
        <v>16</v>
      </c>
      <c r="C27" s="3">
        <v>-12000</v>
      </c>
      <c r="D27" s="21">
        <f>+D23-D28</f>
        <v>0.90600000000000003</v>
      </c>
      <c r="E27" s="21"/>
      <c r="G27" s="26">
        <f>+C27/C23*G23</f>
        <v>-21378</v>
      </c>
    </row>
    <row r="28" spans="1:8" x14ac:dyDescent="0.3">
      <c r="B28" s="12" t="s">
        <v>24</v>
      </c>
      <c r="C28" s="13">
        <f>SUM(C23:C27)</f>
        <v>188000</v>
      </c>
      <c r="D28" s="19">
        <f>C28/C23</f>
        <v>9.4E-2</v>
      </c>
      <c r="E28" s="19"/>
      <c r="G28" s="13">
        <f>SUM(G23:G27)</f>
        <v>869372</v>
      </c>
      <c r="H28" s="19">
        <f>+G28/G23</f>
        <v>0.24399999999999999</v>
      </c>
    </row>
    <row r="30" spans="1:8" x14ac:dyDescent="0.3">
      <c r="A30">
        <v>2</v>
      </c>
      <c r="B30" s="1" t="s">
        <v>12</v>
      </c>
      <c r="C30" s="3">
        <v>-50000</v>
      </c>
    </row>
    <row r="31" spans="1:8" x14ac:dyDescent="0.3">
      <c r="A31">
        <v>2</v>
      </c>
      <c r="B31" s="1" t="s">
        <v>14</v>
      </c>
      <c r="C31" s="3">
        <v>-200000</v>
      </c>
    </row>
    <row r="32" spans="1:8" x14ac:dyDescent="0.3">
      <c r="A32">
        <v>2</v>
      </c>
      <c r="B32" s="1" t="s">
        <v>15</v>
      </c>
      <c r="C32" s="3">
        <v>-45000</v>
      </c>
    </row>
    <row r="33" spans="1:7" x14ac:dyDescent="0.3">
      <c r="A33">
        <v>2</v>
      </c>
      <c r="B33" s="1" t="s">
        <v>17</v>
      </c>
      <c r="C33" s="3">
        <v>-30000</v>
      </c>
    </row>
    <row r="34" spans="1:7" x14ac:dyDescent="0.3">
      <c r="A34">
        <v>2</v>
      </c>
      <c r="B34" s="1" t="s">
        <v>18</v>
      </c>
      <c r="C34" s="3">
        <v>-10000</v>
      </c>
    </row>
    <row r="35" spans="1:7" x14ac:dyDescent="0.3">
      <c r="B35" s="14" t="s">
        <v>25</v>
      </c>
      <c r="C35" s="15">
        <f>SUM(C30:C34)</f>
        <v>-335000</v>
      </c>
      <c r="D35" s="14"/>
      <c r="E35" s="14"/>
      <c r="G35" s="15">
        <f>C35</f>
        <v>-335000</v>
      </c>
    </row>
    <row r="36" spans="1:7" x14ac:dyDescent="0.3">
      <c r="B36" s="11" t="s">
        <v>19</v>
      </c>
      <c r="C36" s="10">
        <f>+C28+C35</f>
        <v>-147000</v>
      </c>
      <c r="G36" s="22">
        <f>+G28+G35</f>
        <v>534372</v>
      </c>
    </row>
    <row r="38" spans="1:7" x14ac:dyDescent="0.3">
      <c r="B38" s="1" t="s">
        <v>29</v>
      </c>
      <c r="C38" s="3">
        <f>-C35/D28</f>
        <v>3563829.7872340428</v>
      </c>
    </row>
    <row r="39" spans="1:7" x14ac:dyDescent="0.3">
      <c r="B39" s="1" t="s">
        <v>30</v>
      </c>
      <c r="C39" s="3">
        <f>-G35/H28</f>
        <v>1372950.8196721312</v>
      </c>
    </row>
    <row r="40" spans="1:7" x14ac:dyDescent="0.3">
      <c r="C40" s="26">
        <f>+C39/5000</f>
        <v>274.59016393442624</v>
      </c>
    </row>
  </sheetData>
  <sortState ref="A24:C32">
    <sortCondition ref="A24:A32"/>
  </sortState>
  <mergeCells count="2">
    <mergeCell ref="C7:D7"/>
    <mergeCell ref="G7:H7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2017-04-12T13:36:34Z</dcterms:created>
  <dcterms:modified xsi:type="dcterms:W3CDTF">2017-04-12T16:59:46Z</dcterms:modified>
</cp:coreProperties>
</file>