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OLITICA ECONOMICA\"/>
    </mc:Choice>
  </mc:AlternateContent>
  <bookViews>
    <workbookView xWindow="0" yWindow="0" windowWidth="23040" windowHeight="8808"/>
  </bookViews>
  <sheets>
    <sheet name="Foglio2" sheetId="2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" i="2" l="1"/>
  <c r="R3" i="2"/>
  <c r="S3" i="2" s="1"/>
  <c r="A19" i="2"/>
  <c r="A18" i="2"/>
  <c r="F13" i="2"/>
  <c r="C14" i="2"/>
  <c r="C13" i="2"/>
  <c r="D20" i="2"/>
  <c r="D23" i="2" s="1"/>
  <c r="D17" i="2"/>
  <c r="F12" i="2" l="1"/>
  <c r="E12" i="2"/>
  <c r="D12" i="2"/>
  <c r="B12" i="2"/>
  <c r="H11" i="2"/>
  <c r="G11" i="2"/>
  <c r="F11" i="2"/>
  <c r="E11" i="2"/>
  <c r="D11" i="2"/>
  <c r="H10" i="2"/>
  <c r="G10" i="2"/>
  <c r="F10" i="2"/>
  <c r="E10" i="2"/>
  <c r="D10" i="2"/>
  <c r="H9" i="2"/>
  <c r="G9" i="2"/>
  <c r="F9" i="2"/>
  <c r="E9" i="2"/>
  <c r="D9" i="2"/>
  <c r="H8" i="2"/>
  <c r="G8" i="2"/>
  <c r="F8" i="2"/>
  <c r="E8" i="2"/>
  <c r="D8" i="2"/>
  <c r="H7" i="2"/>
  <c r="G7" i="2"/>
  <c r="F7" i="2"/>
  <c r="E7" i="2"/>
  <c r="D7" i="2"/>
  <c r="H6" i="2"/>
  <c r="G6" i="2"/>
  <c r="F6" i="2"/>
  <c r="E6" i="2"/>
  <c r="D6" i="2"/>
  <c r="H5" i="2"/>
  <c r="G5" i="2"/>
  <c r="F5" i="2"/>
  <c r="E5" i="2"/>
  <c r="D5" i="2"/>
  <c r="F4" i="2"/>
  <c r="E4" i="2"/>
</calcChain>
</file>

<file path=xl/sharedStrings.xml><?xml version="1.0" encoding="utf-8"?>
<sst xmlns="http://schemas.openxmlformats.org/spreadsheetml/2006/main" count="39" uniqueCount="31">
  <si>
    <t>Numero famiglie</t>
  </si>
  <si>
    <t>Totale</t>
  </si>
  <si>
    <t>Fascia reddito</t>
  </si>
  <si>
    <t>reddito medio</t>
  </si>
  <si>
    <t>0-3000</t>
  </si>
  <si>
    <t>3-6000</t>
  </si>
  <si>
    <t>6-10000</t>
  </si>
  <si>
    <t>10-15000</t>
  </si>
  <si>
    <t>15-20000</t>
  </si>
  <si>
    <t>20-30000</t>
  </si>
  <si>
    <t>&gt;30000</t>
  </si>
  <si>
    <t>Reddito totale per gruppi familiari</t>
  </si>
  <si>
    <t>Xi</t>
  </si>
  <si>
    <t>ni</t>
  </si>
  <si>
    <t>ni * Xi</t>
  </si>
  <si>
    <t>ni/N</t>
  </si>
  <si>
    <t>ni*Xi/N*X</t>
  </si>
  <si>
    <t>frequenza cumulata</t>
  </si>
  <si>
    <t>Curva di Lorenz</t>
  </si>
  <si>
    <t>Famiglie</t>
  </si>
  <si>
    <t>Reddito</t>
  </si>
  <si>
    <t>(ni*Xi/N*X)</t>
  </si>
  <si>
    <t>(ni/N)</t>
  </si>
  <si>
    <t>Gini Index</t>
  </si>
  <si>
    <t>ni/N%</t>
  </si>
  <si>
    <t>Reddito medio</t>
  </si>
  <si>
    <t>Reddito mediano</t>
  </si>
  <si>
    <t>Popolazione</t>
  </si>
  <si>
    <t>ISEE (25%)</t>
  </si>
  <si>
    <t>sotto 6000€</t>
  </si>
  <si>
    <t>Statistiche MIA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</si>
</sst>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000000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2"/>
      <color rgb="FF66666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0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quotePrefix="1"/>
    <xf numFmtId="166" fontId="0" fillId="0" borderId="0" xfId="0" applyNumberFormat="1"/>
    <xf numFmtId="0" fontId="2" fillId="0" borderId="0" xfId="0" applyFont="1"/>
    <xf numFmtId="1" fontId="0" fillId="0" borderId="0" xfId="0" applyNumberFormat="1"/>
    <xf numFmtId="0" fontId="3" fillId="0" borderId="0" xfId="0" applyFont="1"/>
    <xf numFmtId="1" fontId="0" fillId="2" borderId="1" xfId="1" applyNumberFormat="1" applyFont="1"/>
    <xf numFmtId="165" fontId="0" fillId="2" borderId="1" xfId="1" applyNumberFormat="1" applyFont="1"/>
  </cellXfs>
  <cellStyles count="2">
    <cellStyle name="Normale" xfId="0" builtinId="0"/>
    <cellStyle name="Nota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Curva di Lorenz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Foglio2!$M$3</c:f>
              <c:strCache>
                <c:ptCount val="1"/>
                <c:pt idx="0">
                  <c:v>Reddito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Foglio2!$L$4:$L$11</c:f>
              <c:numCache>
                <c:formatCode>0.000</c:formatCode>
                <c:ptCount val="8"/>
                <c:pt idx="0">
                  <c:v>0</c:v>
                </c:pt>
                <c:pt idx="1">
                  <c:v>9.4405236780198423E-2</c:v>
                </c:pt>
                <c:pt idx="2">
                  <c:v>0.19279942722716581</c:v>
                </c:pt>
                <c:pt idx="3">
                  <c:v>0.37751866625754327</c:v>
                </c:pt>
                <c:pt idx="4">
                  <c:v>0.58964917663905092</c:v>
                </c:pt>
                <c:pt idx="5">
                  <c:v>0.75360540042957969</c:v>
                </c:pt>
                <c:pt idx="6">
                  <c:v>0.91070880638232588</c:v>
                </c:pt>
                <c:pt idx="7">
                  <c:v>1</c:v>
                </c:pt>
              </c:numCache>
            </c:numRef>
          </c:xVal>
          <c:yVal>
            <c:numRef>
              <c:f>Foglio2!$M$4:$M$11</c:f>
              <c:numCache>
                <c:formatCode>0.000</c:formatCode>
                <c:ptCount val="8"/>
                <c:pt idx="0">
                  <c:v>0</c:v>
                </c:pt>
                <c:pt idx="1">
                  <c:v>6.1018589628943848E-3</c:v>
                </c:pt>
                <c:pt idx="2">
                  <c:v>3.6463867526537824E-2</c:v>
                </c:pt>
                <c:pt idx="3">
                  <c:v>0.13779680809653561</c:v>
                </c:pt>
                <c:pt idx="4">
                  <c:v>0.31962519155979646</c:v>
                </c:pt>
                <c:pt idx="5">
                  <c:v>0.51637507495818125</c:v>
                </c:pt>
                <c:pt idx="6">
                  <c:v>0.78569850504455419</c:v>
                </c:pt>
                <c:pt idx="7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271568"/>
        <c:axId val="372279184"/>
      </c:scatterChart>
      <c:valAx>
        <c:axId val="372271568"/>
        <c:scaling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Freq.</a:t>
                </a:r>
                <a:r>
                  <a:rPr lang="it-IT" baseline="0"/>
                  <a:t> Reddito nelle famiglie</a:t>
                </a:r>
                <a:endParaRPr lang="it-IT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72279184"/>
        <c:crosses val="autoZero"/>
        <c:crossBetween val="midCat"/>
      </c:valAx>
      <c:valAx>
        <c:axId val="3722791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Freq. cumulata famiglie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722715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Foglio2!$B$30</c:f>
              <c:strCache>
                <c:ptCount val="1"/>
                <c:pt idx="0">
                  <c:v>ni/N%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Foglio2!$A$31:$A$38</c:f>
              <c:strCache>
                <c:ptCount val="8"/>
                <c:pt idx="0">
                  <c:v>0</c:v>
                </c:pt>
                <c:pt idx="1">
                  <c:v>0-3000</c:v>
                </c:pt>
                <c:pt idx="2">
                  <c:v>3-6000</c:v>
                </c:pt>
                <c:pt idx="3">
                  <c:v>6-10000</c:v>
                </c:pt>
                <c:pt idx="4">
                  <c:v>10-15000</c:v>
                </c:pt>
                <c:pt idx="5">
                  <c:v>15-20000</c:v>
                </c:pt>
                <c:pt idx="6">
                  <c:v>20-30000</c:v>
                </c:pt>
                <c:pt idx="7">
                  <c:v>&gt;30000</c:v>
                </c:pt>
              </c:strCache>
            </c:strRef>
          </c:cat>
          <c:val>
            <c:numRef>
              <c:f>Foglio2!$B$31:$B$38</c:f>
              <c:numCache>
                <c:formatCode>0.0</c:formatCode>
                <c:ptCount val="8"/>
                <c:pt idx="0">
                  <c:v>3.5082336094916644</c:v>
                </c:pt>
                <c:pt idx="1">
                  <c:v>5.9322900685281779</c:v>
                </c:pt>
                <c:pt idx="2">
                  <c:v>9.8394190446967364</c:v>
                </c:pt>
                <c:pt idx="3">
                  <c:v>18.471923903037744</c:v>
                </c:pt>
                <c:pt idx="4">
                  <c:v>21.213051038150763</c:v>
                </c:pt>
                <c:pt idx="5">
                  <c:v>16.395622379052881</c:v>
                </c:pt>
                <c:pt idx="6">
                  <c:v>15.710340595274625</c:v>
                </c:pt>
                <c:pt idx="7">
                  <c:v>8.9291193617674143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5344608"/>
        <c:axId val="675346784"/>
      </c:barChart>
      <c:catAx>
        <c:axId val="67534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5346784"/>
        <c:crosses val="autoZero"/>
        <c:auto val="1"/>
        <c:lblAlgn val="ctr"/>
        <c:lblOffset val="100"/>
        <c:noMultiLvlLbl val="0"/>
      </c:catAx>
      <c:valAx>
        <c:axId val="67534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5344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434340</xdr:colOff>
      <xdr:row>11</xdr:row>
      <xdr:rowOff>179070</xdr:rowOff>
    </xdr:from>
    <xdr:to>
      <xdr:col>17</xdr:col>
      <xdr:colOff>129540</xdr:colOff>
      <xdr:row>28</xdr:row>
      <xdr:rowOff>179070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464820</xdr:colOff>
      <xdr:row>14</xdr:row>
      <xdr:rowOff>121920</xdr:rowOff>
    </xdr:from>
    <xdr:to>
      <xdr:col>15</xdr:col>
      <xdr:colOff>243840</xdr:colOff>
      <xdr:row>26</xdr:row>
      <xdr:rowOff>7620</xdr:rowOff>
    </xdr:to>
    <xdr:cxnSp macro="">
      <xdr:nvCxnSpPr>
        <xdr:cNvPr id="4" name="Connettore 1 3"/>
        <xdr:cNvCxnSpPr/>
      </xdr:nvCxnSpPr>
      <xdr:spPr>
        <a:xfrm flipV="1">
          <a:off x="7292340" y="2682240"/>
          <a:ext cx="2827020" cy="208026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1</xdr:col>
      <xdr:colOff>1127760</xdr:colOff>
      <xdr:row>15</xdr:row>
      <xdr:rowOff>38100</xdr:rowOff>
    </xdr:from>
    <xdr:ext cx="982980" cy="47551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CasellaDiTesto 4"/>
            <xdr:cNvSpPr txBox="1"/>
          </xdr:nvSpPr>
          <xdr:spPr>
            <a:xfrm>
              <a:off x="1737360" y="2415540"/>
              <a:ext cx="982980" cy="4755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ctrlPr>
                          <a:rPr lang="it-IT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it-IT" sz="11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𝑛</m:t>
                        </m:r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  <m:e>
                        <m:r>
                          <a:rPr lang="it-IT" sz="1100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it-IT" sz="1100" i="1">
                            <a:latin typeface="Cambria Math" panose="02040503050406030204" pitchFamily="18" charset="0"/>
                          </a:rPr>
                          <m:t>𝑛𝑖</m:t>
                        </m:r>
                        <m:r>
                          <a:rPr lang="it-IT" sz="1100" i="1">
                            <a:latin typeface="Cambria Math" panose="02040503050406030204" pitchFamily="18" charset="0"/>
                          </a:rPr>
                          <m:t>*</m:t>
                        </m:r>
                        <m:r>
                          <a:rPr lang="it-IT" sz="1100" i="1">
                            <a:latin typeface="Cambria Math" panose="02040503050406030204" pitchFamily="18" charset="0"/>
                          </a:rPr>
                          <m:t>𝑋𝑖</m:t>
                        </m:r>
                        <m:r>
                          <a:rPr lang="it-IT" sz="1100" i="1">
                            <a:latin typeface="Cambria Math" panose="02040503050406030204" pitchFamily="18" charset="0"/>
                          </a:rPr>
                          <m:t>/</m:t>
                        </m:r>
                        <m:r>
                          <a:rPr lang="it-IT" sz="1100" i="1">
                            <a:latin typeface="Cambria Math" panose="02040503050406030204" pitchFamily="18" charset="0"/>
                          </a:rPr>
                          <m:t>𝑁</m:t>
                        </m:r>
                        <m:r>
                          <a:rPr lang="it-IT" sz="1100" i="1">
                            <a:latin typeface="Cambria Math" panose="02040503050406030204" pitchFamily="18" charset="0"/>
                          </a:rPr>
                          <m:t>*</m:t>
                        </m:r>
                        <m:r>
                          <a:rPr lang="it-IT" sz="1100" i="1">
                            <a:latin typeface="Cambria Math" panose="02040503050406030204" pitchFamily="18" charset="0"/>
                          </a:rPr>
                          <m:t>𝑋</m:t>
                        </m:r>
                        <m:r>
                          <a:rPr lang="it-IT" sz="1100" i="1">
                            <a:latin typeface="Cambria Math" panose="02040503050406030204" pitchFamily="18" charset="0"/>
                          </a:rPr>
                          <m:t>)</m:t>
                        </m:r>
                      </m:e>
                    </m:nary>
                  </m:oMath>
                </m:oMathPara>
              </a14:m>
              <a:endParaRPr lang="it-IT" sz="1100"/>
            </a:p>
          </xdr:txBody>
        </xdr:sp>
      </mc:Choice>
      <mc:Fallback>
        <xdr:sp macro="" textlink="">
          <xdr:nvSpPr>
            <xdr:cNvPr id="5" name="CasellaDiTesto 4"/>
            <xdr:cNvSpPr txBox="1"/>
          </xdr:nvSpPr>
          <xdr:spPr>
            <a:xfrm>
              <a:off x="1737360" y="2415540"/>
              <a:ext cx="982980" cy="4755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it-IT" sz="1100" i="0">
                  <a:latin typeface="Cambria Math" panose="02040503050406030204" pitchFamily="18" charset="0"/>
                </a:rPr>
                <a:t>∑24_(</a:t>
              </a:r>
              <a:r>
                <a:rPr lang="it-IT" sz="1100" b="0" i="0">
                  <a:latin typeface="Cambria Math" panose="02040503050406030204" pitchFamily="18" charset="0"/>
                </a:rPr>
                <a:t>𝑖=1)^(𝑛−1)▒〖</a:t>
              </a:r>
              <a:r>
                <a:rPr lang="it-IT" sz="1100" i="0">
                  <a:latin typeface="Cambria Math" panose="02040503050406030204" pitchFamily="18" charset="0"/>
                </a:rPr>
                <a:t>(𝑛𝑖*𝑋𝑖/𝑁*𝑋)〗</a:t>
              </a:r>
              <a:endParaRPr lang="it-IT" sz="1100"/>
            </a:p>
          </xdr:txBody>
        </xdr:sp>
      </mc:Fallback>
    </mc:AlternateContent>
    <xdr:clientData/>
  </xdr:oneCellAnchor>
  <xdr:oneCellAnchor>
    <xdr:from>
      <xdr:col>1</xdr:col>
      <xdr:colOff>1120140</xdr:colOff>
      <xdr:row>18</xdr:row>
      <xdr:rowOff>15240</xdr:rowOff>
    </xdr:from>
    <xdr:ext cx="982980" cy="47551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CasellaDiTesto 5"/>
            <xdr:cNvSpPr txBox="1"/>
          </xdr:nvSpPr>
          <xdr:spPr>
            <a:xfrm>
              <a:off x="1729740" y="2941320"/>
              <a:ext cx="982980" cy="4755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ctrlPr>
                          <a:rPr lang="it-IT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it-IT" sz="11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𝑛</m:t>
                        </m:r>
                        <m:r>
                          <a:rPr lang="it-IT" sz="1100" b="0" i="1">
                            <a:latin typeface="Cambria Math" panose="02040503050406030204" pitchFamily="18" charset="0"/>
                          </a:rPr>
                          <m:t>−1</m:t>
                        </m:r>
                      </m:sup>
                      <m:e>
                        <m:r>
                          <a:rPr lang="it-IT" sz="1100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it-IT" sz="1100" i="1">
                            <a:latin typeface="Cambria Math" panose="02040503050406030204" pitchFamily="18" charset="0"/>
                          </a:rPr>
                          <m:t>𝑛𝑖</m:t>
                        </m:r>
                        <m:r>
                          <a:rPr lang="it-IT" sz="1100" i="1">
                            <a:latin typeface="Cambria Math" panose="02040503050406030204" pitchFamily="18" charset="0"/>
                          </a:rPr>
                          <m:t>/</m:t>
                        </m:r>
                        <m:r>
                          <a:rPr lang="it-IT" sz="1100" i="1">
                            <a:latin typeface="Cambria Math" panose="02040503050406030204" pitchFamily="18" charset="0"/>
                          </a:rPr>
                          <m:t>𝑁</m:t>
                        </m:r>
                        <m:r>
                          <a:rPr lang="it-IT" sz="1100" i="1">
                            <a:latin typeface="Cambria Math" panose="02040503050406030204" pitchFamily="18" charset="0"/>
                          </a:rPr>
                          <m:t>)</m:t>
                        </m:r>
                      </m:e>
                    </m:nary>
                  </m:oMath>
                </m:oMathPara>
              </a14:m>
              <a:endParaRPr lang="it-IT" sz="1100"/>
            </a:p>
          </xdr:txBody>
        </xdr:sp>
      </mc:Choice>
      <mc:Fallback>
        <xdr:sp macro="" textlink="">
          <xdr:nvSpPr>
            <xdr:cNvPr id="6" name="CasellaDiTesto 5"/>
            <xdr:cNvSpPr txBox="1"/>
          </xdr:nvSpPr>
          <xdr:spPr>
            <a:xfrm>
              <a:off x="1729740" y="2941320"/>
              <a:ext cx="982980" cy="4755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it-IT" sz="1100" i="0">
                  <a:latin typeface="Cambria Math" panose="02040503050406030204" pitchFamily="18" charset="0"/>
                </a:rPr>
                <a:t>∑24_(</a:t>
              </a:r>
              <a:r>
                <a:rPr lang="it-IT" sz="1100" b="0" i="0">
                  <a:latin typeface="Cambria Math" panose="02040503050406030204" pitchFamily="18" charset="0"/>
                </a:rPr>
                <a:t>𝑖=1)^(𝑛−1)▒〖</a:t>
              </a:r>
              <a:r>
                <a:rPr lang="it-IT" sz="1100" i="0">
                  <a:latin typeface="Cambria Math" panose="02040503050406030204" pitchFamily="18" charset="0"/>
                </a:rPr>
                <a:t>(𝑛𝑖/𝑁)〗</a:t>
              </a:r>
              <a:endParaRPr lang="it-IT" sz="1100"/>
            </a:p>
          </xdr:txBody>
        </xdr:sp>
      </mc:Fallback>
    </mc:AlternateContent>
    <xdr:clientData/>
  </xdr:oneCellAnchor>
  <xdr:oneCellAnchor>
    <xdr:from>
      <xdr:col>1</xdr:col>
      <xdr:colOff>701040</xdr:colOff>
      <xdr:row>23</xdr:row>
      <xdr:rowOff>76200</xdr:rowOff>
    </xdr:from>
    <xdr:ext cx="2209800" cy="39100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" name="CasellaDiTesto 6"/>
            <xdr:cNvSpPr txBox="1"/>
          </xdr:nvSpPr>
          <xdr:spPr>
            <a:xfrm>
              <a:off x="1310640" y="3916680"/>
              <a:ext cx="2209800" cy="3910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it-IT" sz="1100" b="0" i="1">
                        <a:latin typeface="Cambria Math" panose="02040503050406030204" pitchFamily="18" charset="0"/>
                      </a:rPr>
                      <m:t>𝐺</m:t>
                    </m:r>
                    <m:r>
                      <a:rPr lang="it-IT" sz="1100" b="0" i="1">
                        <a:latin typeface="Cambria Math" panose="02040503050406030204" pitchFamily="18" charset="0"/>
                      </a:rPr>
                      <m:t>=1−</m:t>
                    </m:r>
                    <m:f>
                      <m:fPr>
                        <m:ctrlPr>
                          <a:rPr lang="it-IT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ctrlPr>
                              <a:rPr lang="it-IT" sz="1100" b="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>
                            <m:r>
                              <m:rPr>
                                <m:brk m:alnAt="23"/>
                              </m:rPr>
                              <a:rPr lang="it-IT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  <m:r>
                              <a:rPr lang="it-IT" sz="1100" b="0" i="1">
                                <a:latin typeface="Cambria Math" panose="02040503050406030204" pitchFamily="18" charset="0"/>
                              </a:rPr>
                              <m:t>=1</m:t>
                            </m:r>
                          </m:sub>
                          <m:sup>
                            <m:r>
                              <a:rPr lang="it-IT" sz="11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  <m:r>
                              <a:rPr lang="it-IT" sz="1100" b="0" i="1">
                                <a:latin typeface="Cambria Math" panose="02040503050406030204" pitchFamily="18" charset="0"/>
                              </a:rPr>
                              <m:t>−1</m:t>
                            </m:r>
                          </m:sup>
                          <m:e>
                            <m:r>
                              <a:rPr lang="it-IT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a:rPr lang="it-IT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𝑛𝑖</m:t>
                            </m:r>
                            <m:r>
                              <a:rPr lang="it-IT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∗</m:t>
                            </m:r>
                            <m:r>
                              <a:rPr lang="it-IT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𝑋𝑖</m:t>
                            </m:r>
                            <m:r>
                              <a:rPr lang="it-IT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/</m:t>
                            </m:r>
                            <m:r>
                              <a:rPr lang="it-IT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𝑁</m:t>
                            </m:r>
                            <m:r>
                              <a:rPr lang="it-IT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∗</m:t>
                            </m:r>
                            <m:r>
                              <a:rPr lang="it-IT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𝑋</m:t>
                            </m:r>
                            <m:r>
                              <a:rPr lang="it-IT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)</m:t>
                            </m:r>
                          </m:e>
                        </m:nary>
                      </m:num>
                      <m:den>
                        <m:nary>
                          <m:naryPr>
                            <m:chr m:val="∑"/>
                            <m:ctrlPr>
                              <a:rPr lang="it-IT" sz="1100" b="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>
                            <m:r>
                              <m:rPr>
                                <m:brk m:alnAt="23"/>
                              </m:rPr>
                              <a:rPr lang="it-IT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  <m:r>
                              <a:rPr lang="it-IT" sz="1100" b="0" i="1">
                                <a:latin typeface="Cambria Math" panose="02040503050406030204" pitchFamily="18" charset="0"/>
                              </a:rPr>
                              <m:t>=1</m:t>
                            </m:r>
                          </m:sub>
                          <m:sup>
                            <m:r>
                              <a:rPr lang="it-IT" sz="11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  <m:r>
                              <a:rPr lang="it-IT" sz="1100" b="0" i="1">
                                <a:latin typeface="Cambria Math" panose="02040503050406030204" pitchFamily="18" charset="0"/>
                              </a:rPr>
                              <m:t>−1</m:t>
                            </m:r>
                          </m:sup>
                          <m:e>
                            <m:r>
                              <a:rPr lang="it-IT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a:rPr lang="it-IT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𝑛𝑖</m:t>
                            </m:r>
                            <m:r>
                              <a:rPr lang="it-IT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/</m:t>
                            </m:r>
                            <m:r>
                              <a:rPr lang="it-IT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𝑁</m:t>
                            </m:r>
                            <m:r>
                              <a:rPr lang="it-IT" sz="1100" i="1">
                                <a:solidFill>
                                  <a:schemeClr val="tx1"/>
                                </a:solidFill>
                                <a:effectLst/>
                                <a:latin typeface="+mn-lt"/>
                                <a:ea typeface="+mn-ea"/>
                                <a:cs typeface="+mn-cs"/>
                              </a:rPr>
                              <m:t>)</m:t>
                            </m:r>
                          </m:e>
                        </m:nary>
                      </m:den>
                    </m:f>
                  </m:oMath>
                </m:oMathPara>
              </a14:m>
              <a:endParaRPr lang="it-IT" sz="1100"/>
            </a:p>
          </xdr:txBody>
        </xdr:sp>
      </mc:Choice>
      <mc:Fallback>
        <xdr:sp macro="" textlink="">
          <xdr:nvSpPr>
            <xdr:cNvPr id="7" name="CasellaDiTesto 6"/>
            <xdr:cNvSpPr txBox="1"/>
          </xdr:nvSpPr>
          <xdr:spPr>
            <a:xfrm>
              <a:off x="1310640" y="3916680"/>
              <a:ext cx="2209800" cy="3910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it-IT" sz="1100" b="0" i="0">
                  <a:latin typeface="Cambria Math" panose="02040503050406030204" pitchFamily="18" charset="0"/>
                </a:rPr>
                <a:t>𝐺=1−(∑24_(𝑖=1)^(𝑛−1)▒〖</a:t>
              </a:r>
              <a:r>
                <a:rPr lang="it-IT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(𝑛𝑖∗𝑋𝑖/𝑁∗𝑋)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〗)/(∑24_(</a:t>
              </a:r>
              <a:r>
                <a:rPr lang="it-IT" sz="1100" b="0" i="0">
                  <a:latin typeface="Cambria Math" panose="02040503050406030204" pitchFamily="18" charset="0"/>
                </a:rPr>
                <a:t>𝑖=1)^(𝑛−1)▒〖</a:t>
              </a:r>
              <a:r>
                <a:rPr lang="it-IT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(𝑛𝑖/𝑁)</a:t>
              </a:r>
              <a:r>
                <a:rPr lang="it-I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〗)</a:t>
              </a:r>
              <a:endParaRPr lang="it-IT" sz="1100"/>
            </a:p>
          </xdr:txBody>
        </xdr:sp>
      </mc:Fallback>
    </mc:AlternateContent>
    <xdr:clientData/>
  </xdr:oneCellAnchor>
  <xdr:twoCellAnchor>
    <xdr:from>
      <xdr:col>5</xdr:col>
      <xdr:colOff>601980</xdr:colOff>
      <xdr:row>0</xdr:row>
      <xdr:rowOff>175260</xdr:rowOff>
    </xdr:from>
    <xdr:to>
      <xdr:col>8</xdr:col>
      <xdr:colOff>76200</xdr:colOff>
      <xdr:row>11</xdr:row>
      <xdr:rowOff>30480</xdr:rowOff>
    </xdr:to>
    <xdr:sp macro="" textlink="">
      <xdr:nvSpPr>
        <xdr:cNvPr id="8" name="Rettangolo 7"/>
        <xdr:cNvSpPr/>
      </xdr:nvSpPr>
      <xdr:spPr>
        <a:xfrm>
          <a:off x="4381500" y="175260"/>
          <a:ext cx="1303020" cy="18669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>
            <a:noFill/>
          </a:endParaRPr>
        </a:p>
      </xdr:txBody>
    </xdr:sp>
    <xdr:clientData/>
  </xdr:twoCellAnchor>
  <xdr:twoCellAnchor>
    <xdr:from>
      <xdr:col>8</xdr:col>
      <xdr:colOff>236220</xdr:colOff>
      <xdr:row>5</xdr:row>
      <xdr:rowOff>53340</xdr:rowOff>
    </xdr:from>
    <xdr:to>
      <xdr:col>10</xdr:col>
      <xdr:colOff>274320</xdr:colOff>
      <xdr:row>6</xdr:row>
      <xdr:rowOff>99060</xdr:rowOff>
    </xdr:to>
    <xdr:sp macro="" textlink="">
      <xdr:nvSpPr>
        <xdr:cNvPr id="9" name="Freccia a destra 8"/>
        <xdr:cNvSpPr/>
      </xdr:nvSpPr>
      <xdr:spPr>
        <a:xfrm>
          <a:off x="5844540" y="967740"/>
          <a:ext cx="1257300" cy="228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228600</xdr:colOff>
      <xdr:row>28</xdr:row>
      <xdr:rowOff>118110</xdr:rowOff>
    </xdr:from>
    <xdr:to>
      <xdr:col>9</xdr:col>
      <xdr:colOff>457200</xdr:colOff>
      <xdr:row>43</xdr:row>
      <xdr:rowOff>118110</xdr:rowOff>
    </xdr:to>
    <xdr:graphicFrame macro="">
      <xdr:nvGraphicFramePr>
        <xdr:cNvPr id="11" name="Gra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464820</xdr:colOff>
      <xdr:row>25</xdr:row>
      <xdr:rowOff>167640</xdr:rowOff>
    </xdr:from>
    <xdr:to>
      <xdr:col>15</xdr:col>
      <xdr:colOff>213360</xdr:colOff>
      <xdr:row>26</xdr:row>
      <xdr:rowOff>15240</xdr:rowOff>
    </xdr:to>
    <xdr:cxnSp macro="">
      <xdr:nvCxnSpPr>
        <xdr:cNvPr id="14" name="Connettore 1 13"/>
        <xdr:cNvCxnSpPr/>
      </xdr:nvCxnSpPr>
      <xdr:spPr>
        <a:xfrm flipV="1">
          <a:off x="7292340" y="4739640"/>
          <a:ext cx="2796540" cy="3048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236220</xdr:colOff>
      <xdr:row>14</xdr:row>
      <xdr:rowOff>106680</xdr:rowOff>
    </xdr:from>
    <xdr:to>
      <xdr:col>15</xdr:col>
      <xdr:colOff>251460</xdr:colOff>
      <xdr:row>25</xdr:row>
      <xdr:rowOff>167640</xdr:rowOff>
    </xdr:to>
    <xdr:cxnSp macro="">
      <xdr:nvCxnSpPr>
        <xdr:cNvPr id="16" name="Connettore 1 15"/>
        <xdr:cNvCxnSpPr/>
      </xdr:nvCxnSpPr>
      <xdr:spPr>
        <a:xfrm flipH="1">
          <a:off x="10111740" y="2667000"/>
          <a:ext cx="15240" cy="207264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53340</xdr:colOff>
      <xdr:row>21</xdr:row>
      <xdr:rowOff>160020</xdr:rowOff>
    </xdr:from>
    <xdr:ext cx="184731" cy="264560"/>
    <xdr:sp macro="" textlink="">
      <xdr:nvSpPr>
        <xdr:cNvPr id="17" name="CasellaDiTesto 16"/>
        <xdr:cNvSpPr txBox="1"/>
      </xdr:nvSpPr>
      <xdr:spPr>
        <a:xfrm>
          <a:off x="8709660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twoCellAnchor>
    <xdr:from>
      <xdr:col>1</xdr:col>
      <xdr:colOff>778933</xdr:colOff>
      <xdr:row>2</xdr:row>
      <xdr:rowOff>186267</xdr:rowOff>
    </xdr:from>
    <xdr:to>
      <xdr:col>2</xdr:col>
      <xdr:colOff>8467</xdr:colOff>
      <xdr:row>5</xdr:row>
      <xdr:rowOff>177800</xdr:rowOff>
    </xdr:to>
    <xdr:sp macro="" textlink="">
      <xdr:nvSpPr>
        <xdr:cNvPr id="18" name="Rettangolo arrotondato 17"/>
        <xdr:cNvSpPr/>
      </xdr:nvSpPr>
      <xdr:spPr>
        <a:xfrm>
          <a:off x="1388533" y="558800"/>
          <a:ext cx="491067" cy="55880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423333</xdr:colOff>
      <xdr:row>5</xdr:row>
      <xdr:rowOff>160867</xdr:rowOff>
    </xdr:from>
    <xdr:to>
      <xdr:col>1</xdr:col>
      <xdr:colOff>804333</xdr:colOff>
      <xdr:row>17</xdr:row>
      <xdr:rowOff>25400</xdr:rowOff>
    </xdr:to>
    <xdr:cxnSp macro="">
      <xdr:nvCxnSpPr>
        <xdr:cNvPr id="20" name="Connettore 2 19"/>
        <xdr:cNvCxnSpPr/>
      </xdr:nvCxnSpPr>
      <xdr:spPr>
        <a:xfrm flipH="1">
          <a:off x="423333" y="1100667"/>
          <a:ext cx="990600" cy="209973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0.58333</cdr:x>
      <cdr:y>0.10417</cdr:y>
    </cdr:from>
    <cdr:to>
      <cdr:x>0.62833</cdr:x>
      <cdr:y>0.42279</cdr:y>
    </cdr:to>
    <cdr:cxnSp macro="">
      <cdr:nvCxnSpPr>
        <cdr:cNvPr id="3" name="Connettore 2 2"/>
        <cdr:cNvCxnSpPr/>
      </cdr:nvCxnSpPr>
      <cdr:spPr>
        <a:xfrm xmlns:a="http://schemas.openxmlformats.org/drawingml/2006/main">
          <a:off x="2667000" y="323850"/>
          <a:ext cx="205740" cy="9906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</cdr:x>
      <cdr:y>0.52574</cdr:y>
    </cdr:from>
    <cdr:to>
      <cdr:x>0.49833</cdr:x>
      <cdr:y>0.61887</cdr:y>
    </cdr:to>
    <cdr:sp macro="" textlink="">
      <cdr:nvSpPr>
        <cdr:cNvPr id="4" name="CasellaDiTesto 3"/>
        <cdr:cNvSpPr txBox="1"/>
      </cdr:nvSpPr>
      <cdr:spPr>
        <a:xfrm xmlns:a="http://schemas.openxmlformats.org/drawingml/2006/main">
          <a:off x="2011680" y="1634490"/>
          <a:ext cx="266700" cy="289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t-IT" sz="1100"/>
            <a:t>A</a:t>
          </a:r>
        </a:p>
      </cdr:txBody>
    </cdr:sp>
  </cdr:relSizeAnchor>
  <cdr:relSizeAnchor xmlns:cdr="http://schemas.openxmlformats.org/drawingml/2006/chartDrawing">
    <cdr:from>
      <cdr:x>0.62111</cdr:x>
      <cdr:y>0.63889</cdr:y>
    </cdr:from>
    <cdr:to>
      <cdr:x>0.67944</cdr:x>
      <cdr:y>0.73203</cdr:y>
    </cdr:to>
    <cdr:sp macro="" textlink="">
      <cdr:nvSpPr>
        <cdr:cNvPr id="5" name="CasellaDiTesto 1"/>
        <cdr:cNvSpPr txBox="1"/>
      </cdr:nvSpPr>
      <cdr:spPr>
        <a:xfrm xmlns:a="http://schemas.openxmlformats.org/drawingml/2006/main">
          <a:off x="2839720" y="1986280"/>
          <a:ext cx="266700" cy="289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100"/>
            <a:t>B</a:t>
          </a:r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9"/>
  <sheetViews>
    <sheetView tabSelected="1" zoomScale="90" zoomScaleNormal="90" workbookViewId="0">
      <selection activeCell="S6" sqref="S6"/>
    </sheetView>
  </sheetViews>
  <sheetFormatPr defaultRowHeight="14.4" x14ac:dyDescent="0.3"/>
  <cols>
    <col min="2" max="2" width="18.44140625" bestFit="1" customWidth="1"/>
    <col min="4" max="4" width="10" bestFit="1" customWidth="1"/>
    <col min="17" max="17" width="9.77734375" bestFit="1" customWidth="1"/>
  </cols>
  <sheetData>
    <row r="2" spans="1:19" x14ac:dyDescent="0.3">
      <c r="B2" t="s">
        <v>0</v>
      </c>
      <c r="C2" t="s">
        <v>3</v>
      </c>
      <c r="D2" t="s">
        <v>11</v>
      </c>
      <c r="G2" t="s">
        <v>17</v>
      </c>
      <c r="L2" t="s">
        <v>18</v>
      </c>
      <c r="Q2" t="s">
        <v>27</v>
      </c>
      <c r="R2" t="s">
        <v>28</v>
      </c>
      <c r="S2" t="s">
        <v>29</v>
      </c>
    </row>
    <row r="3" spans="1:19" ht="15.6" x14ac:dyDescent="0.3">
      <c r="A3" t="s">
        <v>2</v>
      </c>
      <c r="B3" t="s">
        <v>13</v>
      </c>
      <c r="C3" t="s">
        <v>12</v>
      </c>
      <c r="D3" t="s">
        <v>14</v>
      </c>
      <c r="E3" t="s">
        <v>15</v>
      </c>
      <c r="F3" t="s">
        <v>16</v>
      </c>
      <c r="G3" t="s">
        <v>22</v>
      </c>
      <c r="H3" t="s">
        <v>21</v>
      </c>
      <c r="L3" t="s">
        <v>19</v>
      </c>
      <c r="M3" t="s">
        <v>20</v>
      </c>
      <c r="Q3" s="7">
        <v>1221218</v>
      </c>
      <c r="R3">
        <f>+Q3*24.8/100</f>
        <v>302862.06400000001</v>
      </c>
      <c r="S3" s="8">
        <f>+R3*19.3/100</f>
        <v>58452.378352000007</v>
      </c>
    </row>
    <row r="4" spans="1:19" x14ac:dyDescent="0.3">
      <c r="A4">
        <v>0</v>
      </c>
      <c r="B4">
        <v>343</v>
      </c>
      <c r="C4">
        <v>0</v>
      </c>
      <c r="D4">
        <v>0</v>
      </c>
      <c r="E4" s="1">
        <f>+B4/B$12</f>
        <v>3.5082336094916643E-2</v>
      </c>
      <c r="F4" s="1">
        <f>+D4/D$12</f>
        <v>0</v>
      </c>
      <c r="L4" s="1">
        <v>0</v>
      </c>
      <c r="M4" s="1">
        <v>0</v>
      </c>
      <c r="Q4" t="s">
        <v>19</v>
      </c>
      <c r="R4">
        <v>112000</v>
      </c>
      <c r="S4" s="6">
        <f>+R4*A19/100</f>
        <v>21593.535849442571</v>
      </c>
    </row>
    <row r="5" spans="1:19" x14ac:dyDescent="0.3">
      <c r="A5" s="3" t="s">
        <v>4</v>
      </c>
      <c r="B5">
        <v>580</v>
      </c>
      <c r="C5">
        <v>1500</v>
      </c>
      <c r="D5">
        <f>+B5*C5</f>
        <v>870000</v>
      </c>
      <c r="E5" s="1">
        <f t="shared" ref="E5:E12" si="0">+B5/B$12</f>
        <v>5.9322900685281781E-2</v>
      </c>
      <c r="F5" s="1">
        <f>+D5/D$12</f>
        <v>6.1018589628943848E-3</v>
      </c>
      <c r="G5" s="1">
        <f>+E4+E5</f>
        <v>9.4405236780198423E-2</v>
      </c>
      <c r="H5" s="1">
        <f>+F4+F5</f>
        <v>6.1018589628943848E-3</v>
      </c>
      <c r="L5" s="1">
        <v>9.4405236780198423E-2</v>
      </c>
      <c r="M5" s="1">
        <v>6.1018589628943848E-3</v>
      </c>
      <c r="Q5" t="s">
        <v>30</v>
      </c>
      <c r="S5">
        <v>14000</v>
      </c>
    </row>
    <row r="6" spans="1:19" x14ac:dyDescent="0.3">
      <c r="A6" s="3" t="s">
        <v>5</v>
      </c>
      <c r="B6">
        <v>962</v>
      </c>
      <c r="C6">
        <v>4500</v>
      </c>
      <c r="D6">
        <f t="shared" ref="D6:D11" si="1">+B6*C6</f>
        <v>4329000</v>
      </c>
      <c r="E6" s="1">
        <f t="shared" si="0"/>
        <v>9.8394190446967372E-2</v>
      </c>
      <c r="F6" s="1">
        <f t="shared" ref="F6:F13" si="2">+D6/D$12</f>
        <v>3.036200856364344E-2</v>
      </c>
      <c r="G6" s="1">
        <f t="shared" ref="G6:H11" si="3">+G5+E6</f>
        <v>0.19279942722716581</v>
      </c>
      <c r="H6" s="1">
        <f t="shared" si="3"/>
        <v>3.6463867526537824E-2</v>
      </c>
      <c r="L6" s="1">
        <v>0.19279942722716581</v>
      </c>
      <c r="M6" s="1">
        <v>3.6463867526537824E-2</v>
      </c>
    </row>
    <row r="7" spans="1:19" x14ac:dyDescent="0.3">
      <c r="A7" s="3" t="s">
        <v>6</v>
      </c>
      <c r="B7">
        <v>1806</v>
      </c>
      <c r="C7">
        <v>8000</v>
      </c>
      <c r="D7">
        <f t="shared" si="1"/>
        <v>14448000</v>
      </c>
      <c r="E7" s="1">
        <f t="shared" si="0"/>
        <v>0.18471923903037743</v>
      </c>
      <c r="F7" s="1">
        <f t="shared" si="2"/>
        <v>0.1013329405699978</v>
      </c>
      <c r="G7" s="1">
        <f t="shared" si="3"/>
        <v>0.37751866625754327</v>
      </c>
      <c r="H7" s="1">
        <f t="shared" si="3"/>
        <v>0.13779680809653561</v>
      </c>
      <c r="L7" s="1">
        <v>0.37751866625754327</v>
      </c>
      <c r="M7" s="1">
        <v>0.13779680809653561</v>
      </c>
    </row>
    <row r="8" spans="1:19" x14ac:dyDescent="0.3">
      <c r="A8" s="3" t="s">
        <v>7</v>
      </c>
      <c r="B8">
        <v>2074</v>
      </c>
      <c r="C8">
        <v>12500</v>
      </c>
      <c r="D8">
        <f t="shared" si="1"/>
        <v>25925000</v>
      </c>
      <c r="E8" s="1">
        <f t="shared" si="0"/>
        <v>0.21213051038150763</v>
      </c>
      <c r="F8" s="1">
        <f t="shared" si="2"/>
        <v>0.18182838346326086</v>
      </c>
      <c r="G8" s="1">
        <f t="shared" si="3"/>
        <v>0.58964917663905092</v>
      </c>
      <c r="H8" s="1">
        <f t="shared" si="3"/>
        <v>0.31962519155979646</v>
      </c>
      <c r="L8" s="1">
        <v>0.58964917663905092</v>
      </c>
      <c r="M8" s="1">
        <v>0.31962519155979646</v>
      </c>
    </row>
    <row r="9" spans="1:19" x14ac:dyDescent="0.3">
      <c r="A9" t="s">
        <v>8</v>
      </c>
      <c r="B9">
        <v>1603</v>
      </c>
      <c r="C9">
        <v>17500</v>
      </c>
      <c r="D9">
        <f t="shared" si="1"/>
        <v>28052500</v>
      </c>
      <c r="E9" s="1">
        <f t="shared" si="0"/>
        <v>0.16395622379052879</v>
      </c>
      <c r="F9" s="1">
        <f t="shared" si="2"/>
        <v>0.19674988339838476</v>
      </c>
      <c r="G9" s="1">
        <f t="shared" si="3"/>
        <v>0.75360540042957969</v>
      </c>
      <c r="H9" s="1">
        <f t="shared" si="3"/>
        <v>0.51637507495818125</v>
      </c>
      <c r="L9" s="1">
        <v>0.75360540042957969</v>
      </c>
      <c r="M9" s="1">
        <v>0.51637507495818125</v>
      </c>
    </row>
    <row r="10" spans="1:19" x14ac:dyDescent="0.3">
      <c r="A10" t="s">
        <v>9</v>
      </c>
      <c r="B10">
        <v>1536</v>
      </c>
      <c r="C10">
        <v>25000</v>
      </c>
      <c r="D10">
        <f t="shared" si="1"/>
        <v>38400000</v>
      </c>
      <c r="E10" s="1">
        <f t="shared" si="0"/>
        <v>0.15710340595274624</v>
      </c>
      <c r="F10" s="1">
        <f t="shared" si="2"/>
        <v>0.26932343008637288</v>
      </c>
      <c r="G10" s="1">
        <f t="shared" si="3"/>
        <v>0.91070880638232588</v>
      </c>
      <c r="H10" s="1">
        <f t="shared" si="3"/>
        <v>0.78569850504455419</v>
      </c>
      <c r="L10" s="1">
        <v>0.91070880638232588</v>
      </c>
      <c r="M10" s="1">
        <v>0.78569850504455419</v>
      </c>
    </row>
    <row r="11" spans="1:19" x14ac:dyDescent="0.3">
      <c r="A11" t="s">
        <v>10</v>
      </c>
      <c r="B11">
        <v>873</v>
      </c>
      <c r="C11">
        <v>35000</v>
      </c>
      <c r="D11">
        <f t="shared" si="1"/>
        <v>30555000</v>
      </c>
      <c r="E11" s="1">
        <f t="shared" si="0"/>
        <v>8.9291193617674139E-2</v>
      </c>
      <c r="F11" s="1">
        <f t="shared" si="2"/>
        <v>0.2143014949554459</v>
      </c>
      <c r="G11" s="1">
        <f t="shared" si="3"/>
        <v>1</v>
      </c>
      <c r="H11" s="1">
        <f t="shared" si="3"/>
        <v>1</v>
      </c>
      <c r="L11" s="1">
        <v>1</v>
      </c>
      <c r="M11" s="1">
        <v>1</v>
      </c>
    </row>
    <row r="12" spans="1:19" x14ac:dyDescent="0.3">
      <c r="A12" t="s">
        <v>1</v>
      </c>
      <c r="B12">
        <f>SUM(B4:B11)</f>
        <v>9777</v>
      </c>
      <c r="D12">
        <f>SUM(D4:D11)</f>
        <v>142579500</v>
      </c>
      <c r="E12" s="1">
        <f t="shared" si="0"/>
        <v>1</v>
      </c>
      <c r="F12" s="1">
        <f t="shared" si="2"/>
        <v>1</v>
      </c>
    </row>
    <row r="13" spans="1:19" x14ac:dyDescent="0.3">
      <c r="A13" t="s">
        <v>25</v>
      </c>
      <c r="C13">
        <f>AVERAGE(C4:C11)</f>
        <v>13000</v>
      </c>
      <c r="D13" s="6"/>
      <c r="E13" s="1"/>
      <c r="F13" s="1">
        <f t="shared" si="2"/>
        <v>0</v>
      </c>
    </row>
    <row r="14" spans="1:19" x14ac:dyDescent="0.3">
      <c r="A14" t="s">
        <v>26</v>
      </c>
      <c r="C14">
        <f>MEDIAN(C4:C11)</f>
        <v>10250</v>
      </c>
      <c r="E14" s="1"/>
      <c r="F14" s="1"/>
    </row>
    <row r="17" spans="1:6" x14ac:dyDescent="0.3">
      <c r="B17" s="4"/>
      <c r="C17" s="5"/>
      <c r="D17" s="1">
        <f>SUM(H5:H10)</f>
        <v>1.8020613061484996</v>
      </c>
      <c r="F17" s="1"/>
    </row>
    <row r="18" spans="1:6" x14ac:dyDescent="0.3">
      <c r="A18">
        <f>SUM(B4:B6)</f>
        <v>1885</v>
      </c>
      <c r="C18" s="5"/>
      <c r="F18" s="1"/>
    </row>
    <row r="19" spans="1:6" x14ac:dyDescent="0.3">
      <c r="A19" s="9">
        <f>+A18/B12*100</f>
        <v>19.27994272271658</v>
      </c>
    </row>
    <row r="20" spans="1:6" x14ac:dyDescent="0.3">
      <c r="D20" s="1">
        <f>SUM(G5:G10)</f>
        <v>2.9186867137158639</v>
      </c>
    </row>
    <row r="23" spans="1:6" x14ac:dyDescent="0.3">
      <c r="B23" s="4"/>
      <c r="C23" t="s">
        <v>23</v>
      </c>
      <c r="D23" s="1">
        <f>1-(D17/D20)</f>
        <v>0.38257802809735497</v>
      </c>
    </row>
    <row r="30" spans="1:6" x14ac:dyDescent="0.3">
      <c r="B30" t="s">
        <v>24</v>
      </c>
    </row>
    <row r="31" spans="1:6" x14ac:dyDescent="0.3">
      <c r="A31">
        <v>0</v>
      </c>
      <c r="B31" s="2">
        <v>3.5082336094916644</v>
      </c>
    </row>
    <row r="32" spans="1:6" x14ac:dyDescent="0.3">
      <c r="A32" s="3" t="s">
        <v>4</v>
      </c>
      <c r="B32" s="2">
        <v>5.9322900685281779</v>
      </c>
    </row>
    <row r="33" spans="1:2" x14ac:dyDescent="0.3">
      <c r="A33" s="3" t="s">
        <v>5</v>
      </c>
      <c r="B33" s="2">
        <v>9.8394190446967364</v>
      </c>
    </row>
    <row r="34" spans="1:2" x14ac:dyDescent="0.3">
      <c r="A34" s="3" t="s">
        <v>6</v>
      </c>
      <c r="B34" s="2">
        <v>18.471923903037744</v>
      </c>
    </row>
    <row r="35" spans="1:2" x14ac:dyDescent="0.3">
      <c r="A35" s="3" t="s">
        <v>7</v>
      </c>
      <c r="B35" s="2">
        <v>21.213051038150763</v>
      </c>
    </row>
    <row r="36" spans="1:2" x14ac:dyDescent="0.3">
      <c r="A36" t="s">
        <v>8</v>
      </c>
      <c r="B36" s="2">
        <v>16.395622379052881</v>
      </c>
    </row>
    <row r="37" spans="1:2" x14ac:dyDescent="0.3">
      <c r="A37" t="s">
        <v>9</v>
      </c>
      <c r="B37" s="2">
        <v>15.710340595274625</v>
      </c>
    </row>
    <row r="38" spans="1:2" x14ac:dyDescent="0.3">
      <c r="A38" t="s">
        <v>10</v>
      </c>
      <c r="B38" s="2">
        <v>8.9291193617674143</v>
      </c>
    </row>
    <row r="39" spans="1:2" x14ac:dyDescent="0.3">
      <c r="B39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2017-04-14T15:39:46Z</dcterms:created>
  <dcterms:modified xsi:type="dcterms:W3CDTF">2017-04-19T06:32:09Z</dcterms:modified>
</cp:coreProperties>
</file>