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atali\Desktop\"/>
    </mc:Choice>
  </mc:AlternateContent>
  <bookViews>
    <workbookView xWindow="0" yWindow="0" windowWidth="20490" windowHeight="6555"/>
  </bookViews>
  <sheets>
    <sheet name="Foglio1" sheetId="1" r:id="rId1"/>
  </sheets>
  <definedNames>
    <definedName name="_xlnm.Print_Area" localSheetId="0">Foglio1!$A:$I</definedName>
    <definedName name="_xlnm.Print_Titles" localSheetId="0">Foglio1!$1:$1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1" l="1"/>
  <c r="G34" i="1"/>
  <c r="G33" i="1"/>
  <c r="G32" i="1"/>
  <c r="G31" i="1"/>
  <c r="G30" i="1"/>
  <c r="G28" i="1"/>
  <c r="G27" i="1"/>
  <c r="G26" i="1"/>
  <c r="G24" i="1"/>
  <c r="G23" i="1"/>
  <c r="G22" i="1"/>
  <c r="G21" i="1"/>
  <c r="G19" i="1"/>
  <c r="G18" i="1"/>
  <c r="G17" i="1"/>
  <c r="G16" i="1"/>
  <c r="G13" i="1"/>
  <c r="G12" i="1"/>
  <c r="G11" i="1"/>
  <c r="G10" i="1"/>
  <c r="G8" i="1"/>
  <c r="G7" i="1"/>
  <c r="G6" i="1"/>
  <c r="G5" i="1"/>
  <c r="G4" i="1"/>
  <c r="G3" i="1"/>
  <c r="H14" i="1" l="1"/>
  <c r="H13" i="1"/>
  <c r="H11" i="1"/>
  <c r="H32" i="1" l="1"/>
  <c r="H4" i="1"/>
  <c r="H36" i="1"/>
  <c r="H34" i="1"/>
  <c r="H33" i="1"/>
  <c r="H31" i="1"/>
  <c r="H30" i="1"/>
  <c r="H28" i="1"/>
  <c r="H27" i="1"/>
  <c r="H26" i="1"/>
  <c r="H24" i="1"/>
  <c r="H23" i="1"/>
  <c r="H22" i="1"/>
  <c r="H21" i="1"/>
  <c r="H19" i="1"/>
  <c r="H18" i="1"/>
  <c r="H17" i="1"/>
  <c r="H16" i="1"/>
  <c r="H12" i="1"/>
  <c r="H10" i="1"/>
  <c r="H8" i="1"/>
  <c r="H7" i="1"/>
  <c r="H6" i="1"/>
  <c r="H5" i="1"/>
  <c r="H3" i="1"/>
  <c r="H37" i="1" l="1"/>
</calcChain>
</file>

<file path=xl/sharedStrings.xml><?xml version="1.0" encoding="utf-8"?>
<sst xmlns="http://schemas.openxmlformats.org/spreadsheetml/2006/main" count="203" uniqueCount="166">
  <si>
    <t>DSZ</t>
  </si>
  <si>
    <t>DISINFESTAZIONI</t>
  </si>
  <si>
    <t>SMG</t>
  </si>
  <si>
    <t>SMONTAGGI</t>
  </si>
  <si>
    <t>SMG01</t>
  </si>
  <si>
    <t>SMG03</t>
  </si>
  <si>
    <t>SMG09</t>
  </si>
  <si>
    <t>RCP</t>
  </si>
  <si>
    <t>RICOMPOSIZIONI</t>
  </si>
  <si>
    <t>RCP04</t>
  </si>
  <si>
    <t>RCP05</t>
  </si>
  <si>
    <t>PLT</t>
  </si>
  <si>
    <t>PLT07</t>
  </si>
  <si>
    <t>PLT14</t>
  </si>
  <si>
    <t>PLT19</t>
  </si>
  <si>
    <t>PLT22</t>
  </si>
  <si>
    <t>CSD</t>
  </si>
  <si>
    <t>CONSOLIDAMENTI</t>
  </si>
  <si>
    <t>CSD02</t>
  </si>
  <si>
    <t>CSD04</t>
  </si>
  <si>
    <t>CSD06</t>
  </si>
  <si>
    <t>INT</t>
  </si>
  <si>
    <t>INTEGRAZIONI</t>
  </si>
  <si>
    <t>INT02</t>
  </si>
  <si>
    <t>INT03</t>
  </si>
  <si>
    <t>INT04</t>
  </si>
  <si>
    <t>INT07</t>
  </si>
  <si>
    <t>INT12</t>
  </si>
  <si>
    <t>PTZ</t>
  </si>
  <si>
    <t>PROTEZIONI</t>
  </si>
  <si>
    <t>PTZ11</t>
  </si>
  <si>
    <t>DSZ01.A</t>
  </si>
  <si>
    <t>DSZ01.B</t>
  </si>
  <si>
    <t>DSZ03.A</t>
  </si>
  <si>
    <t>DSZ03.B</t>
  </si>
  <si>
    <t>DSZ03.C</t>
  </si>
  <si>
    <t>RCP01.A</t>
  </si>
  <si>
    <t>RCP01.B</t>
  </si>
  <si>
    <t>cod.</t>
  </si>
  <si>
    <t>descrizione</t>
  </si>
  <si>
    <t>u.m.</t>
  </si>
  <si>
    <t>quantità</t>
  </si>
  <si>
    <t>prezzo</t>
  </si>
  <si>
    <t>totale</t>
  </si>
  <si>
    <t>tecnica / degrado</t>
  </si>
  <si>
    <t>RIADESIONE SCAGLIE
029-Sca
SCAGLIATURA</t>
  </si>
  <si>
    <t>IDROSABBIATURA
003-Col
COLATURA</t>
  </si>
  <si>
    <t>MICROSABBIATURA
006-Cro
CROSTA</t>
  </si>
  <si>
    <t>PULITURA CON DETERGENTI
020-Mac
MACCHIA</t>
  </si>
  <si>
    <t>PULITURA MANUALE
009-DepSup
DEPOSITO SUPERFICIALE</t>
  </si>
  <si>
    <t>CONSOLIDAMENTO SUPERFICIALE
010-Disg
DISGREGAZIONE</t>
  </si>
  <si>
    <t>ADESIONE FRAMMENTI
014-Esf
ESFOLIAZIONE</t>
  </si>
  <si>
    <t>DISINFESTAZIONE CHIMICA
004-ColBio
COLONIZZAZIONE BIOLOGICA
(muschi)</t>
  </si>
  <si>
    <t>SMONTAGGI ELEM. ARCH.
007A-Def
DEFORMAZIONE var. A
(sconnessione strutt. in elevazione)</t>
  </si>
  <si>
    <t>SMONTAGGI PAVIMENTI
007B-Def
DEFORMAZIONE var. B
(sconnessione pavimentazioni)</t>
  </si>
  <si>
    <t>ANASTILOSI
007C-Def
DEFORMAZIONE var. C
(sconnessione singoli elementi lapidei)</t>
  </si>
  <si>
    <t>PROTEZIONE CRESTE
008-DegDiff
DEGRADAZIONE DIFFERENZIALE
(copertine e giunzioni)</t>
  </si>
  <si>
    <t>RIADESIONE DISTACCHI
011-Dist
DISTACCO
(elementi costruttivi stratificati)</t>
  </si>
  <si>
    <t>RIADESIONI E ANCORAGGI
015-Fra
FRATTURAZIONE O FESSURAZIONE
(fratture o fessure passanti)</t>
  </si>
  <si>
    <t>RIADESIONI E ANCORAGGI
015A-Fra
FRATTURAZIONE O FESSURAZIONE var. A
(fratture o fessure profonde)</t>
  </si>
  <si>
    <t>REALIZZAZIONE ANCORAGGIO
021A-Man
MANCANZA var. A
(perdita elementi di ancoraggio)</t>
  </si>
  <si>
    <t>INTEGRAZIONI CAVITA'
021B-Man
MANCANZA var. B
(fori puntuali)</t>
  </si>
  <si>
    <t>TASSELLATURA
021C-Man
MANCANZA var. C
(elementi lapidei)</t>
  </si>
  <si>
    <t>"CUCI-SCUCI"
021D-Man
MANCANZA var. D
(singoli laterizi)</t>
  </si>
  <si>
    <t>INTEGRAZIONI MURATURE
021E-Man
MANCANZA var. E
(porzioni di muratura)</t>
  </si>
  <si>
    <t>DISINFESTAZIONE CHIMICA
023-PatBio
PATINA BIOLOGICA
(licheni)</t>
  </si>
  <si>
    <t>ELIMINAZIONE MECCANICA
027A-PreVeg
PRESENZA DI VEGETAZIONE var. A
(individui arbustivi o arborei)</t>
  </si>
  <si>
    <t>ELIMINAZIONE MECCANICA
027B-PreVeg
PRESENZA DI VEGETAZIONE var. B
(residui secchi)</t>
  </si>
  <si>
    <t>DISINFESTAZIONE CHIMICA
027-PreVeg
PRESENZA DI VEGETAZIONE
(individui erbacei o rampicanti)</t>
  </si>
  <si>
    <t>TOTALE</t>
  </si>
  <si>
    <t>cad.</t>
  </si>
  <si>
    <t>mq</t>
  </si>
  <si>
    <t>prezzario fvg 2017
10.5.WK2.20.A</t>
  </si>
  <si>
    <t>prezzario fvg 2017
10.5.WK2.19.A</t>
  </si>
  <si>
    <t>1.</t>
  </si>
  <si>
    <t>1.01</t>
  </si>
  <si>
    <t>1.02</t>
  </si>
  <si>
    <t>2.</t>
  </si>
  <si>
    <t>3.</t>
  </si>
  <si>
    <t>4.</t>
  </si>
  <si>
    <t>5.</t>
  </si>
  <si>
    <t>PULITURE</t>
  </si>
  <si>
    <t>6.</t>
  </si>
  <si>
    <t>7.</t>
  </si>
  <si>
    <t>prezzario ve 2005
P1.13. 44 A
istat 1,177</t>
  </si>
  <si>
    <t>6.01</t>
  </si>
  <si>
    <t>4.04</t>
  </si>
  <si>
    <t>prezzario soprint ve 2002
11i a
istat 1,250</t>
  </si>
  <si>
    <t>prezzario ve 2005
P1.13.54
istat 1,177</t>
  </si>
  <si>
    <t>DISINFESTAZIONE CHIMICA DI MUSCHI
Asportazione di patine biologiche (muschi) e disinfestazione di superfici lapidee, mediante applicazione di idonei biocidi. Sono compresi nell’intervento la protezione delle superfici limitrofe all’intervento; la predisposizione di campioni di pulitura per valutare la concentrazione del prodotto e il tempo di applicazione; l’applicazione a pennello o a spruzzo del biocida; l’asportazione meccanica di eventuali colonie biologiche aderenti al substrato; l’accurato lavaggio con spugne imbevute d’acqua delle superfici trattate fino alla completa rimozione di ogni traccia del biocida e dei rimanenti infestanti biologici.</t>
  </si>
  <si>
    <t>DISINFESTAZIONE CHIMICA DI LICHENI
Asportazione di patine biologiche (licheni) e disinfestazione di superfici lapidee, mediante applicazione di idonei biocidi. Sono compresi nell’intervento la protezione delle superfici limitrofe all’intervento; la predisposizione di campioni di pulitura per valutare la concentrazione del prodotto e il tempo di applicazione; l’applicazione a pennello o a spruzzo del biocida; l’asportazione meccanica di eventuali colonie biologiche aderenti al substrato; l’accurato lavaggio con spugne imbevute d’acqua delle superfici trattate fino alla completa rimozione di ogni traccia del biocida e dei rimanenti infestanti biologici.</t>
  </si>
  <si>
    <t>PULITURA MANUALE DI DEPOSITI SUPERFICIALI INCOERENTI
Pulitura manuale finalizzata alla rimozione di depositi superficiali incoerenti, da attuarsi per mezzo di spolverature con pennelli morbidi e spazzole di saggina o di nylon, compreso lavaggio delle superfici con soluzioni di acqua deionizzata e detergenti neutri.</t>
  </si>
  <si>
    <t>prezzario ve 2005
P1.1.51
istat 1,177</t>
  </si>
  <si>
    <t>1.03</t>
  </si>
  <si>
    <t>1.04</t>
  </si>
  <si>
    <t>1.05</t>
  </si>
  <si>
    <t>1.06</t>
  </si>
  <si>
    <t>ELIMINAZIONE MECCANICA DI RESIDUI VEGETALI SECCHI
Accurata rimozione meccanica di residui vegetali secchi, mediante impiego di strumenti manuali quali seghe elettriche e/o manuali, forbici, asce e accette, puntoni, corde e funi, scalpelli, mazze, spazzole rigide, bisturi e spatole.
Compresa spazzolatura finale a secco o a umido.</t>
  </si>
  <si>
    <t>prezzario ve 2005
P1.1.5
istat 1,177</t>
  </si>
  <si>
    <t>prezzario ve 2005
P1.13.3
istat 1,177</t>
  </si>
  <si>
    <t>+</t>
  </si>
  <si>
    <t>ESTIRPAZIONE E FRANTUMAZIONE DI CEPPAIA
Esecuzione di estirpazione o frantumazione di ceppaia con mezzo meccanico, raccolta e conferimento del materiale di risulta, escluso l'onere dello smaltimento.
Diametro del colletto fino a 30 cm.</t>
  </si>
  <si>
    <t>SMONTAGGIO ELEMENTI LAPIDEI
Smontaggio manuale accurato di strutture o di singoli elementi lapidei. Sono compresi nell’intervento la numerazione dei pezzi e la loro registrazione su appositi grafici; la rimozione di eventuali elementi di fissaggio e l’asporto del legante; la rimozione della malta di posa da compiersi a mano con scalpelli e raschietti; l’accantonamento ordinato a piè d’opera degli elementi smontati.
Fino a 1 mc.</t>
  </si>
  <si>
    <t>POSA IN OPERA ELEMENTI LAPIDEI
Solo posa in opera di elementi in pietra naturale. Sono compresi nell’intervento la preparazione della superficie di posa; il fissaggio degli elementi lapidei con idoneo legante; l’eventuale inserimento di perni di collegamento fissati con resina epossidica; la stuccatura dei giunti; la rimozione di eventuali residui di lavorazione sulle superfici circostanti.
Fino a 1 mc.</t>
  </si>
  <si>
    <t>RICOLLOCAZIONE PAVIMENTI IN PIETRA
Ricollocazione di pavimenti in pietra con posa di elementi di recupero, compresi il sottofondo e l’accurata stuccatura in malta di calce e polvere ricavata dello stesso litotipo.</t>
  </si>
  <si>
    <t>SMONTAGGIO PAVIMENTI IN PIETRA
Smontaggio di pavimentazione in lastre di pietra, dimensioni degli elementi compositi inferiori al m² , compreso relativo sottofondo fino a 10 cm di spessore, da eseguirsi con ogni cautela, utilizzando tutti gli accorgimenti necessari per il recupero delle lastre ancora integre e riutilizzabili, compreso eventuale onere per la numerazione e rilevazione degli elementi come da indicazioni, escluse opere di preconsolidamento lapideo; compresi e compensati gli oneri relativi alla cernita, pulitura, accatastamento e pulizia delle lastre giudicate riutilizzabili che rimarranno di proprietà dell'Amministrazione, trasporto sino alla piazzola di accumulo entro l'area di cantiere, carico e allontanamento del materiale di risulta alle pubbliche discariche e l'indennità di discarica.
Lastre oltre 8 cm di spessore</t>
  </si>
  <si>
    <t>fonti</t>
  </si>
  <si>
    <t>prezzario soprint ve 2002
10x a
istat 1,250</t>
  </si>
  <si>
    <t>prezzario fvg 2017
25.4.BE3.01.B</t>
  </si>
  <si>
    <t>RICOLLOCAZIONE IN OPERA ELEMENTI LAPIDEI
Ricollocazione in opera di elementi in pietra naturale. Sono compresi nell’intervento la preparazione della superficie di posa; il fissaggio degli elementi lapidei con idoneo legante; l’eventuale inserimento di perni di collegamento fissati con resina epossidica; la stuccatura dei giunti; la rimozione di eventuali residui di lavorazione sulle superfici circostanti.
Fino a 1 mc.</t>
  </si>
  <si>
    <t>CONSOLIDAMENTO STRUTTURALE FRATTURE PASSANTI
Consolidamento strutturale da eseguirsi mediante inserimento di perni in acciaio inox filettato o fibre di vetro di diametro opportuno, previa perforazione con mezzo meccanico. Accurata pulitura del foro con aria compressa e tamponi imbevuti di solvente acetone.
I perni dovranno essere fissati con resina epossidica, successiva stuccatura finale del foro con impasto di colore simile a quello del materiale lapideo, compreso ogni altro onere.</t>
  </si>
  <si>
    <t>INCOLLAGGIO ELEMENTI LAPIDEI
Incollaggio di elementi lapidei lesionati o disgregati, mediante riadesione delle parti disconnesse con iniezione in profondità di resine epossidiche. Sono compresi nell’intervento la pulitura delle superfici da polveri e depositi superficiali; la rimozione del prodotto adesivo in eccesso; la stuccatura superficiale con malta di grassello di calce e polveri lapidee.</t>
  </si>
  <si>
    <t>CONSOLIDAMENTO SUPERFICIALE
Consolidamento delle superfici lapidee o fittili, da eseguirsi mediante applicazione a pennello, fino a rifiuto, e se necessario con l'impiego di siringhe, di una miscela di resine del tipo silicato di etile, in solvente, di qualità e nelle diluizioni da definirsi dopo campionatura in loco, compreso ogni altro onere.</t>
  </si>
  <si>
    <t>CONSOLIDAMENTO DI MURATURE CON INIEZIONI DI LEGANTE IDRAULICO INORGANICO
Esecuzione di consolidamento di murature in edifici storici per mezzo di iniezioni di legante idraulico a base inorganica additivato con fluidificante, resistente ai solfati ed ai gessi, in opera miscelato con acqua e sabbia, compreso fornitura dei materiali, stuccatura delle fessurazioni, inserimento e fissaggio di tubetti in gomma nella quantità necessaria, prima iniezione di acqua e successiva iniezione di miscela a bassa pressione fino a saturazione, rimozione delle tubazioni e sigillatura dei fori, pulizia, ponteggi necessari.
Spessori fino a 80 cm.</t>
  </si>
  <si>
    <t>IDROSABBIATURA
Rimozione di depositi coerenti quali croste nere o strati carbonatati su superfici piane e modanature architettoniche prive di decorazioni particolari in materiale resistente e in buono stato di conservazione mediante idrosabbiatrice a bassa pressione, con acqua a temperatura non inferiore ai 17 °C, effettuata su pietre calcaree compatte situate in ambienti esterni, previa stuccatura di eventuali discontinuità superficiali. Inclusi gli oneri relativi ai saggi per la calibratura dello strumento e la scelta delle polveri abrasive da impiegare.</t>
  </si>
  <si>
    <t>prezzario soprint ve 2002
7i a
istat 1,250</t>
  </si>
  <si>
    <t>prezzario ve 2005
P1.13.49.1
istat 1,177</t>
  </si>
  <si>
    <t>prezzario soprint ve 2002
3i a + 4i a
istat 1,250</t>
  </si>
  <si>
    <t>prezzario fvg 2017
26.4.ZQ3.02.C</t>
  </si>
  <si>
    <t xml:space="preserve">prezzario dei bbaa 2003
015073
Istat 1,221
</t>
  </si>
  <si>
    <t>art.</t>
  </si>
  <si>
    <t>2.01</t>
  </si>
  <si>
    <t>2.02</t>
  </si>
  <si>
    <t>2.03</t>
  </si>
  <si>
    <t>2.04</t>
  </si>
  <si>
    <t>2.05</t>
  </si>
  <si>
    <t>3.01</t>
  </si>
  <si>
    <t>3.02</t>
  </si>
  <si>
    <t>3.03</t>
  </si>
  <si>
    <t>3.04</t>
  </si>
  <si>
    <t>4.01</t>
  </si>
  <si>
    <t>PULITURA CON SOLVENTI
Asportazione di patine artificiali e in generale di sostanze di varia natura quali olii, vernici e cere, mediante applicazione a pennello o a tampone di idonei solventi. Sono compresi nell’intervento la protezione delle superfici limitrofe; la predisposizione di campioni di pulitura per valutare la concentrazione del prodotto e il tempo di applicazione; l’applicazione a pennello o a tampone del solvente; l’asportazione accurata delle patine e di ogni residuo di solvente.</t>
  </si>
  <si>
    <t>REALIZZAZIONE ANCORAGGI
Consolidamento strutturale da eseguirsi mediante realizzazione di ancoraggi con grappe in acciaio inox sagomato di spessore opportuno, previa realizzazione degli alloggiamenti mezzi meccanici. Accurata pulitura dei fori con aria compressa e tamponi imbevuti di solvente acetone.
Le grappe dovranno essere fissate con resina epossidica, successiva stuccatura finale del foro con impasto di colore simile a quello del materiale lapideo, compreso ogni altro onere.</t>
  </si>
  <si>
    <t>CONSOLIDAMENTO PER IMPREGNAZIONE
Consolidamento delle superfici lapidee per impregnazione mediante pennelli, siringhe pipette o attraverso impacchi di idoneo prodotto consolidante. Sono compresi nell’intervento la pulitura preliminare della superficie da polveri e depositi superficiali; la formazione delle sigillature necessarie alle iniezioni di prodotto consolidante; la formazione delle apposite sacche per sostenere l’impacco; la rimozione di prodotto consolidante in eccesso; la protezione delle superfici fino alla completa stabilizzazione del prodotto applicato.
Mediante impacco di silicato di etile.</t>
  </si>
  <si>
    <t>CONSOLIDAMENTO SUPERFICIALE
Consolidamento delle superfici lapidee mediante applicazione a pennello di idoneo prodotto consolidante dato fino a rifiuto. Sono compresi nell’intervento la pulitura preliminare della superficie da polveri e depositi superficiali; la protezione delle superfici trattate fino alla completa stabilizzazione del prodotto applicato.
Con silicato di etile.</t>
  </si>
  <si>
    <t>TASSELLATURA ELEMENTI LAPIDEI
Integrazione mediante tassellatura di elementi lapidei, per tasselli fino a 0,01 mc. Nell’intervento sono compresi la formazione della sede di incastro, l’applicazione dei perni di fissaggio in acciaio inox, la saldatura con malte adesive e la stuccatura delle connessioni; l’eventuale ripresa dei motivi ornamentali esistenti e ogni altro onere per realizzare l’opera a perfetta regola d’arte.
Su pietre dure.</t>
  </si>
  <si>
    <t>prezzario soprint ve 2002
26i a (adattata)
istat 1,250</t>
  </si>
  <si>
    <t>6.02</t>
  </si>
  <si>
    <t>SINGOLE RIPRESE MURARIE A SCUCI-CUCI
Esecuzione di interventi a scuci-cuci per riprese murarie isolate di singoli laterizi degradati. La rimozione dei mattoni dovrà essere compiuta esclusivamente a mano, con martello e scalpello, e la ricostruzione eseguita con laterizi formati a mano o di recupero delle stesse dimensioni, colore, e impasto di quelli esistenti, compresa la stilatura dei nuovi giunti con malte compatibili con quelle preesistenti.</t>
  </si>
  <si>
    <t>prezzario soprint ve 2002
2c a (adattata)
istat 1,250</t>
  </si>
  <si>
    <t>prezzario ve 2005
P1.13.58
istat 1,177</t>
  </si>
  <si>
    <t>prezzario ve 2005
P1.13.55
istat 1,177</t>
  </si>
  <si>
    <t>prezzario soprint ve 2002
7i a (adattata)
istat 1,250</t>
  </si>
  <si>
    <t>prezzario ve 2005
P1.13.46.1
istat 1,177</t>
  </si>
  <si>
    <t>prezzario ve 2005
P1.13.47.4
istat 1,177</t>
  </si>
  <si>
    <t>6.03</t>
  </si>
  <si>
    <t>prezzario ve 2005
P1.4. 10 3 (adattata)
istat 1,177</t>
  </si>
  <si>
    <t>INTEGRAZIONI MURATURE
Consolidamento mediante integrazione di porzioni di murature esistenti, mediante realizzazione di rabberciamenti, cuciture, sottomurazioni.
Sono compresi nell’intervento le demolizioni o rimozioni eseguite manualmente per piccoli tratti successivi, la realizzazione delle nuova muratura, opportunamente ammorsata, con laterizi simili a quelli esistenti, compresa la chiusura di fori, brecce e piccole lacune, mediante rincocciatura con frammenti di laterizio e malta di calce e inerti compatibili con l’originale.
Compreso ogni altro onere per ripristinare la complanarità e la continuità muraria.
Con mattoni pieni di recupero.
Fino a 50 cm di spessore medio.</t>
  </si>
  <si>
    <t>INTEGRAZIONE ALVEOLIZZAZIONE
002-Alv
ALVEOLIZZAZIONE</t>
  </si>
  <si>
    <t>prezzario ve 2005
P1.13.60 3
istat 1,177</t>
  </si>
  <si>
    <t>prezzario ve 2005
P1.13.60 2 (adattata)
istat 1,177</t>
  </si>
  <si>
    <t>STUCCATURA DI PICCOLI FORI SU ELEMENTI LAPIDEI CON RESINE EPOSSIDICHE
Stuccatura superficiale di lesioni, microlesioni, giunti e piccoli fori su elementi lapidei. Sono compresi nell’intervento la pulitura in profondità delle fessure da sigillare; il riempimento delle soluzioni di continuità con idonea miscela trasparente a base di resine epossidiche; la pulitura di eventuali residui della lavorazione sulle superfici circostanti.
Per stuccature fino a 1 dmq.</t>
  </si>
  <si>
    <t>prezzario soprint ve 2002
1c a + 31i a (adattate)
istat 1,250</t>
  </si>
  <si>
    <t>PROTEZIONE CRESTE MURARIE
Esecuzione di scarnitura ed accurata stuccatura delle creste murarie laterizie, lapidee o miste, con malta di calce aerea, ed eventualmente con l’uso di stoppa per le discontinuità maggiori. Compresi eventuali smontaggi localizzati e la ricollocazione di singoli elementi distaccati.
Protezione finale delle superfici da realizzarsi con applicazione a pennello o a spruzzo di resina siliconica.</t>
  </si>
  <si>
    <t>DISINFESTAZIONE CHIMICA DI INDIVIDUI ERBACEI O RAMPICANTI
Rimozione di infestanti vegetali e piante superiori mediante estirpazione delle strutture vegetative, preceduta da un trattamento con idonei prodotti diserbanti applicati per irrorazione fogliare fino a gocciolamento o con iniezione d’agente biocida nell'apparato radicale per strutture vegetative superiori. Sono compresi nell’intervento il trattamento biocida preliminare; l’estirpazione manuale delle strutture vegetative ad essiccazione avvenuta; l’eliminazione di ogni residuo di diserbante dalle superfici mediante idoneo lavaggio.</t>
  </si>
  <si>
    <t xml:space="preserve">ABBATTIMENTO DI ALBERI ADULTI IN PARCHI E GIARDINI
Esecuzione di abbattimento di alberi adulti a chioma espansa in parchi e giardini.
Intervento comprensivo di ogni onere, macchina operatrice, attrezzatura, raccolta e conferimento del materiale di risulta, escluso l'onere dello smaltimento e della rimozione del ceppo.
Altezza fino a 12 m.
</t>
  </si>
  <si>
    <t>4.02</t>
  </si>
  <si>
    <t>4.03</t>
  </si>
  <si>
    <t>MICROSABBIATURA DI PRECISIONE
Pulitura manuale di depositi superficiali coerenti, croste e incrostazioni di varia natura e spessore, su superfici lapidee in buono stato di conservazione, mediante microsabbiatura di precisione, eseguita con ossido di allumino da 80 micron, pistola con ugello erogatore di 0,7 mm di diametro e pressione di esercizio da 0 a 6 atm. Sono compresi nell’intervento la protezione delle superfici limitrofe all’area di intervento; la predisposizione di campioni di pulitura per determinare la granulometria dell’abrasivo, la distanza dell’ugello, la pressione dell’aria e il tempo di durata dell’operazione; l’esecuzione della pulitura fino alla completa rimozione dei depositi; l’eliminazione di eventuali residui di ossido di alluminio e polveri con pennelli morbidi o aspiratori di polveri.</t>
  </si>
  <si>
    <t>5.01</t>
  </si>
  <si>
    <t>5.02</t>
  </si>
  <si>
    <t>5.03</t>
  </si>
  <si>
    <t>6.04</t>
  </si>
  <si>
    <t>6.05</t>
  </si>
  <si>
    <t>STUCCATURA DI PICCOLI FORI SU ELEMENTI LAPIDEI CON MALTA DI CALCE
Stuccatura superficiale di lesioni, microlesioni, giunti e piccoli fori su elementi lapidei. Sono compresi nell’intervento la pulitura in profondità delle fessure da sigillare; il riempimento delle soluzioni di continuità con idonea miscela a base di calce aerea e polveri lapidee, eventualmente additivata con resine acriliche; la pulitura di eventuali residui della lavorazione sulle superfici circostanti.
Per stuccature oltre 1 dmq.</t>
  </si>
  <si>
    <t>7.01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</si>
</sst>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applyAlignment="1">
      <alignment horizontal="left" vertical="top" wrapText="1"/>
    </xf>
    <xf numFmtId="0" fontId="0" fillId="0" borderId="1" xfId="0"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wrapText="1"/>
    </xf>
    <xf numFmtId="4" fontId="1" fillId="0" borderId="1" xfId="0" applyNumberFormat="1" applyFont="1" applyBorder="1" applyAlignment="1">
      <alignment horizontal="right"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1" xfId="0" applyBorder="1" applyAlignment="1">
      <alignment horizontal="center" wrapText="1"/>
    </xf>
    <xf numFmtId="4" fontId="0" fillId="0" borderId="1" xfId="0" applyNumberFormat="1" applyBorder="1" applyAlignment="1">
      <alignment horizontal="right" wrapText="1"/>
    </xf>
    <xf numFmtId="0" fontId="0" fillId="0" borderId="1" xfId="0" applyFill="1" applyBorder="1" applyAlignment="1">
      <alignment horizontal="center" wrapText="1"/>
    </xf>
    <xf numFmtId="0" fontId="0" fillId="0" borderId="0" xfId="0" applyAlignment="1">
      <alignment horizontal="center" wrapText="1"/>
    </xf>
    <xf numFmtId="4" fontId="0" fillId="0" borderId="0" xfId="0" applyNumberFormat="1" applyAlignment="1">
      <alignment horizontal="right"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0" fontId="0" fillId="0" borderId="1" xfId="0" applyFont="1" applyBorder="1" applyAlignment="1">
      <alignment horizontal="center" vertical="top" wrapText="1"/>
    </xf>
    <xf numFmtId="0" fontId="2" fillId="0" borderId="1" xfId="0"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xf numFmtId="4" fontId="1"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4" fontId="0" fillId="2" borderId="1" xfId="0" applyNumberFormat="1" applyFill="1" applyBorder="1" applyAlignment="1">
      <alignment horizontal="right" vertical="center" wrapText="1"/>
    </xf>
    <xf numFmtId="4" fontId="1" fillId="0" borderId="1" xfId="0" applyNumberFormat="1" applyFont="1" applyBorder="1" applyAlignment="1">
      <alignment horizontal="center" wrapText="1"/>
    </xf>
    <xf numFmtId="4" fontId="0" fillId="2" borderId="1" xfId="0" applyNumberFormat="1" applyFill="1" applyBorder="1" applyAlignment="1">
      <alignment horizontal="center" vertical="center" wrapText="1"/>
    </xf>
    <xf numFmtId="4" fontId="0" fillId="0" borderId="1" xfId="0" applyNumberFormat="1" applyBorder="1" applyAlignment="1">
      <alignment horizontal="center" wrapText="1"/>
    </xf>
    <xf numFmtId="4" fontId="0" fillId="0" borderId="0" xfId="0" applyNumberFormat="1" applyAlignment="1">
      <alignment horizontal="center" wrapText="1"/>
    </xf>
    <xf numFmtId="4" fontId="0" fillId="0" borderId="1" xfId="0" applyNumberFormat="1" applyFill="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tabSelected="1" topLeftCell="A35" zoomScaleNormal="100" workbookViewId="0">
      <selection activeCell="D37" sqref="D37"/>
    </sheetView>
  </sheetViews>
  <sheetFormatPr defaultRowHeight="15" x14ac:dyDescent="0.25"/>
  <cols>
    <col min="1" max="1" width="8.28515625" style="15" bestFit="1" customWidth="1"/>
    <col min="2" max="2" width="37.7109375" style="15" customWidth="1"/>
    <col min="3" max="3" width="4.5703125" style="7" bestFit="1" customWidth="1"/>
    <col min="4" max="4" width="50.7109375" style="7" customWidth="1"/>
    <col min="5" max="5" width="5" style="11" bestFit="1" customWidth="1"/>
    <col min="6" max="6" width="9.85546875" style="32" bestFit="1" customWidth="1"/>
    <col min="7" max="7" width="9.140625" style="12"/>
    <col min="8" max="8" width="12.7109375" style="12" customWidth="1"/>
    <col min="9" max="9" width="16.85546875" style="7" customWidth="1"/>
    <col min="10" max="16384" width="9.140625" style="7"/>
  </cols>
  <sheetData>
    <row r="1" spans="1:9" s="6" customFormat="1" x14ac:dyDescent="0.25">
      <c r="A1" s="14" t="s">
        <v>38</v>
      </c>
      <c r="B1" s="14" t="s">
        <v>44</v>
      </c>
      <c r="C1" s="3" t="s">
        <v>120</v>
      </c>
      <c r="D1" s="3" t="s">
        <v>39</v>
      </c>
      <c r="E1" s="4" t="s">
        <v>40</v>
      </c>
      <c r="F1" s="29" t="s">
        <v>41</v>
      </c>
      <c r="G1" s="5" t="s">
        <v>42</v>
      </c>
      <c r="H1" s="5" t="s">
        <v>43</v>
      </c>
      <c r="I1" s="16" t="s">
        <v>106</v>
      </c>
    </row>
    <row r="2" spans="1:9" s="20" customFormat="1" ht="45" customHeight="1" x14ac:dyDescent="0.25">
      <c r="A2" s="17" t="s">
        <v>0</v>
      </c>
      <c r="B2" s="17" t="s">
        <v>1</v>
      </c>
      <c r="C2" s="22" t="s">
        <v>74</v>
      </c>
      <c r="D2" s="22" t="s">
        <v>1</v>
      </c>
      <c r="E2" s="27"/>
      <c r="F2" s="30"/>
      <c r="G2" s="28"/>
      <c r="H2" s="28"/>
      <c r="I2" s="19"/>
    </row>
    <row r="3" spans="1:9" ht="122.25" customHeight="1" x14ac:dyDescent="0.25">
      <c r="A3" s="14" t="s">
        <v>31</v>
      </c>
      <c r="B3" s="14" t="s">
        <v>66</v>
      </c>
      <c r="C3" s="1" t="s">
        <v>75</v>
      </c>
      <c r="D3" s="13" t="s">
        <v>155</v>
      </c>
      <c r="E3" s="8" t="s">
        <v>70</v>
      </c>
      <c r="F3" s="31"/>
      <c r="G3" s="9">
        <f>137.99*1.015</f>
        <v>140.05984999999998</v>
      </c>
      <c r="H3" s="9">
        <f t="shared" ref="H3:H8" si="0">F3*G3</f>
        <v>0</v>
      </c>
      <c r="I3" s="1" t="s">
        <v>73</v>
      </c>
    </row>
    <row r="4" spans="1:9" ht="75" x14ac:dyDescent="0.25">
      <c r="A4" s="14"/>
      <c r="B4" s="14" t="s">
        <v>100</v>
      </c>
      <c r="C4" s="1" t="s">
        <v>76</v>
      </c>
      <c r="D4" s="13" t="s">
        <v>101</v>
      </c>
      <c r="E4" s="8" t="s">
        <v>70</v>
      </c>
      <c r="F4" s="31"/>
      <c r="G4" s="9">
        <f>53.77*1.015</f>
        <v>54.576549999999997</v>
      </c>
      <c r="H4" s="9">
        <f t="shared" si="0"/>
        <v>0</v>
      </c>
      <c r="I4" s="1" t="s">
        <v>72</v>
      </c>
    </row>
    <row r="5" spans="1:9" ht="105.75" customHeight="1" x14ac:dyDescent="0.25">
      <c r="A5" s="14" t="s">
        <v>32</v>
      </c>
      <c r="B5" s="14" t="s">
        <v>67</v>
      </c>
      <c r="C5" s="1" t="s">
        <v>93</v>
      </c>
      <c r="D5" s="1" t="s">
        <v>97</v>
      </c>
      <c r="E5" s="8" t="s">
        <v>71</v>
      </c>
      <c r="F5" s="31"/>
      <c r="G5" s="9">
        <f>86.25*1.015</f>
        <v>87.543749999999989</v>
      </c>
      <c r="H5" s="9">
        <f t="shared" si="0"/>
        <v>0</v>
      </c>
      <c r="I5" s="1" t="s">
        <v>136</v>
      </c>
    </row>
    <row r="6" spans="1:9" ht="195" x14ac:dyDescent="0.25">
      <c r="A6" s="14" t="s">
        <v>33</v>
      </c>
      <c r="B6" s="14" t="s">
        <v>52</v>
      </c>
      <c r="C6" s="1" t="s">
        <v>94</v>
      </c>
      <c r="D6" s="1" t="s">
        <v>89</v>
      </c>
      <c r="E6" s="8" t="s">
        <v>71</v>
      </c>
      <c r="F6" s="31"/>
      <c r="G6" s="9">
        <f>59.59*1.015</f>
        <v>60.483849999999997</v>
      </c>
      <c r="H6" s="9">
        <f t="shared" si="0"/>
        <v>0</v>
      </c>
      <c r="I6" s="1" t="s">
        <v>88</v>
      </c>
    </row>
    <row r="7" spans="1:9" ht="164.25" customHeight="1" x14ac:dyDescent="0.25">
      <c r="A7" s="14" t="s">
        <v>34</v>
      </c>
      <c r="B7" s="14" t="s">
        <v>65</v>
      </c>
      <c r="C7" s="1" t="s">
        <v>95</v>
      </c>
      <c r="D7" s="1" t="s">
        <v>90</v>
      </c>
      <c r="E7" s="8" t="s">
        <v>71</v>
      </c>
      <c r="F7" s="31"/>
      <c r="G7" s="9">
        <f>59.59*1.015</f>
        <v>60.483849999999997</v>
      </c>
      <c r="H7" s="9">
        <f t="shared" si="0"/>
        <v>0</v>
      </c>
      <c r="I7" s="1" t="s">
        <v>88</v>
      </c>
    </row>
    <row r="8" spans="1:9" ht="195" x14ac:dyDescent="0.25">
      <c r="A8" s="14" t="s">
        <v>35</v>
      </c>
      <c r="B8" s="14" t="s">
        <v>68</v>
      </c>
      <c r="C8" s="1" t="s">
        <v>96</v>
      </c>
      <c r="D8" s="1" t="s">
        <v>154</v>
      </c>
      <c r="E8" s="8" t="s">
        <v>71</v>
      </c>
      <c r="F8" s="31"/>
      <c r="G8" s="9">
        <f>18.23*1.015</f>
        <v>18.503449999999997</v>
      </c>
      <c r="H8" s="9">
        <f t="shared" si="0"/>
        <v>0</v>
      </c>
      <c r="I8" s="1" t="s">
        <v>92</v>
      </c>
    </row>
    <row r="9" spans="1:9" s="20" customFormat="1" ht="45" customHeight="1" x14ac:dyDescent="0.25">
      <c r="A9" s="17" t="s">
        <v>2</v>
      </c>
      <c r="B9" s="17" t="s">
        <v>3</v>
      </c>
      <c r="C9" s="22" t="s">
        <v>77</v>
      </c>
      <c r="D9" s="26" t="s">
        <v>3</v>
      </c>
      <c r="E9" s="27"/>
      <c r="F9" s="30"/>
      <c r="G9" s="28"/>
      <c r="H9" s="28"/>
      <c r="I9" s="19"/>
    </row>
    <row r="10" spans="1:9" ht="150" x14ac:dyDescent="0.25">
      <c r="A10" s="14" t="s">
        <v>4</v>
      </c>
      <c r="B10" s="14" t="s">
        <v>53</v>
      </c>
      <c r="C10" s="1" t="s">
        <v>121</v>
      </c>
      <c r="D10" s="2" t="s">
        <v>102</v>
      </c>
      <c r="E10" s="10" t="s">
        <v>70</v>
      </c>
      <c r="F10" s="31"/>
      <c r="G10" s="9">
        <f>191.47*1.015</f>
        <v>194.34204999999997</v>
      </c>
      <c r="H10" s="9">
        <f>F10*G10</f>
        <v>0</v>
      </c>
      <c r="I10" s="1" t="s">
        <v>98</v>
      </c>
    </row>
    <row r="11" spans="1:9" ht="135" x14ac:dyDescent="0.25">
      <c r="A11" s="14"/>
      <c r="B11" s="14" t="s">
        <v>100</v>
      </c>
      <c r="C11" s="1" t="s">
        <v>122</v>
      </c>
      <c r="D11" s="2" t="s">
        <v>103</v>
      </c>
      <c r="E11" s="10" t="s">
        <v>70</v>
      </c>
      <c r="F11" s="31"/>
      <c r="G11" s="9">
        <f>24.92*1.015</f>
        <v>25.293800000000001</v>
      </c>
      <c r="H11" s="9">
        <f>F11*G11</f>
        <v>0</v>
      </c>
      <c r="I11" s="1" t="s">
        <v>99</v>
      </c>
    </row>
    <row r="12" spans="1:9" ht="254.25" customHeight="1" x14ac:dyDescent="0.25">
      <c r="A12" s="14" t="s">
        <v>5</v>
      </c>
      <c r="B12" s="14" t="s">
        <v>54</v>
      </c>
      <c r="C12" s="1" t="s">
        <v>123</v>
      </c>
      <c r="D12" s="2" t="s">
        <v>105</v>
      </c>
      <c r="E12" s="10" t="s">
        <v>71</v>
      </c>
      <c r="F12" s="31"/>
      <c r="G12" s="9">
        <f>49.38*1.015</f>
        <v>50.120699999999999</v>
      </c>
      <c r="H12" s="9">
        <f>F12*G12</f>
        <v>0</v>
      </c>
      <c r="I12" s="1" t="s">
        <v>108</v>
      </c>
    </row>
    <row r="13" spans="1:9" ht="75" x14ac:dyDescent="0.25">
      <c r="A13" s="14"/>
      <c r="B13" s="14" t="s">
        <v>100</v>
      </c>
      <c r="C13" s="1" t="s">
        <v>124</v>
      </c>
      <c r="D13" s="2" t="s">
        <v>104</v>
      </c>
      <c r="E13" s="10" t="s">
        <v>71</v>
      </c>
      <c r="F13" s="31"/>
      <c r="G13" s="9">
        <f>807.5*1.015</f>
        <v>819.61249999999995</v>
      </c>
      <c r="H13" s="9">
        <f>F13*G13</f>
        <v>0</v>
      </c>
      <c r="I13" s="1" t="s">
        <v>107</v>
      </c>
    </row>
    <row r="14" spans="1:9" ht="135" x14ac:dyDescent="0.25">
      <c r="A14" s="14" t="s">
        <v>6</v>
      </c>
      <c r="B14" s="14" t="s">
        <v>55</v>
      </c>
      <c r="C14" s="1" t="s">
        <v>125</v>
      </c>
      <c r="D14" s="2" t="s">
        <v>109</v>
      </c>
      <c r="E14" s="10" t="s">
        <v>70</v>
      </c>
      <c r="F14" s="31"/>
      <c r="G14" s="9">
        <v>24.92</v>
      </c>
      <c r="H14" s="9">
        <f>F14*G14</f>
        <v>0</v>
      </c>
      <c r="I14" s="1" t="s">
        <v>99</v>
      </c>
    </row>
    <row r="15" spans="1:9" s="20" customFormat="1" ht="45" customHeight="1" x14ac:dyDescent="0.25">
      <c r="A15" s="17" t="s">
        <v>7</v>
      </c>
      <c r="B15" s="17" t="s">
        <v>8</v>
      </c>
      <c r="C15" s="22" t="s">
        <v>78</v>
      </c>
      <c r="D15" s="26" t="s">
        <v>8</v>
      </c>
      <c r="E15" s="27"/>
      <c r="F15" s="30"/>
      <c r="G15" s="28"/>
      <c r="H15" s="28"/>
      <c r="I15" s="19"/>
    </row>
    <row r="16" spans="1:9" ht="150" x14ac:dyDescent="0.25">
      <c r="A16" s="14" t="s">
        <v>36</v>
      </c>
      <c r="B16" s="14" t="s">
        <v>58</v>
      </c>
      <c r="C16" s="1" t="s">
        <v>126</v>
      </c>
      <c r="D16" s="1" t="s">
        <v>110</v>
      </c>
      <c r="E16" s="8" t="s">
        <v>70</v>
      </c>
      <c r="F16" s="31"/>
      <c r="G16" s="9">
        <f>62.5*1.015</f>
        <v>63.437499999999993</v>
      </c>
      <c r="H16" s="9">
        <f>F16*G16</f>
        <v>0</v>
      </c>
      <c r="I16" s="1" t="s">
        <v>115</v>
      </c>
    </row>
    <row r="17" spans="1:9" ht="120" x14ac:dyDescent="0.25">
      <c r="A17" s="14" t="s">
        <v>37</v>
      </c>
      <c r="B17" s="14" t="s">
        <v>59</v>
      </c>
      <c r="C17" s="1" t="s">
        <v>127</v>
      </c>
      <c r="D17" s="1" t="s">
        <v>111</v>
      </c>
      <c r="E17" s="8" t="s">
        <v>70</v>
      </c>
      <c r="F17" s="31"/>
      <c r="G17" s="9">
        <f>10.39*1.015</f>
        <v>10.54585</v>
      </c>
      <c r="H17" s="9">
        <f>F17*G17</f>
        <v>0</v>
      </c>
      <c r="I17" s="1" t="s">
        <v>116</v>
      </c>
    </row>
    <row r="18" spans="1:9" ht="105" x14ac:dyDescent="0.25">
      <c r="A18" s="14" t="s">
        <v>9</v>
      </c>
      <c r="B18" s="14" t="s">
        <v>45</v>
      </c>
      <c r="C18" s="1" t="s">
        <v>128</v>
      </c>
      <c r="D18" s="2" t="s">
        <v>112</v>
      </c>
      <c r="E18" s="8" t="s">
        <v>71</v>
      </c>
      <c r="F18" s="31"/>
      <c r="G18" s="9">
        <f>153.75*1.015</f>
        <v>156.05624999999998</v>
      </c>
      <c r="H18" s="9">
        <f>F18*G18</f>
        <v>0</v>
      </c>
      <c r="I18" s="1" t="s">
        <v>117</v>
      </c>
    </row>
    <row r="19" spans="1:9" ht="197.25" customHeight="1" x14ac:dyDescent="0.25">
      <c r="A19" s="14" t="s">
        <v>10</v>
      </c>
      <c r="B19" s="14" t="s">
        <v>57</v>
      </c>
      <c r="C19" s="1" t="s">
        <v>129</v>
      </c>
      <c r="D19" s="1" t="s">
        <v>113</v>
      </c>
      <c r="E19" s="8" t="s">
        <v>71</v>
      </c>
      <c r="F19" s="31"/>
      <c r="G19" s="9">
        <f>112.76*1.015</f>
        <v>114.45139999999999</v>
      </c>
      <c r="H19" s="9">
        <f>F19*G19</f>
        <v>0</v>
      </c>
      <c r="I19" s="1" t="s">
        <v>118</v>
      </c>
    </row>
    <row r="20" spans="1:9" s="20" customFormat="1" ht="45" customHeight="1" x14ac:dyDescent="0.25">
      <c r="A20" s="17" t="s">
        <v>11</v>
      </c>
      <c r="B20" s="17" t="s">
        <v>81</v>
      </c>
      <c r="C20" s="22" t="s">
        <v>79</v>
      </c>
      <c r="D20" s="22" t="s">
        <v>81</v>
      </c>
      <c r="E20" s="27"/>
      <c r="F20" s="30"/>
      <c r="G20" s="28"/>
      <c r="H20" s="28"/>
      <c r="I20" s="19"/>
    </row>
    <row r="21" spans="1:9" ht="180" x14ac:dyDescent="0.25">
      <c r="A21" s="14" t="s">
        <v>12</v>
      </c>
      <c r="B21" s="14" t="s">
        <v>46</v>
      </c>
      <c r="C21" s="2" t="s">
        <v>130</v>
      </c>
      <c r="D21" s="1" t="s">
        <v>114</v>
      </c>
      <c r="E21" s="8" t="s">
        <v>71</v>
      </c>
      <c r="F21" s="31"/>
      <c r="G21" s="9">
        <f>60.18*1.015</f>
        <v>61.082699999999996</v>
      </c>
      <c r="H21" s="9">
        <f>F21*G21</f>
        <v>0</v>
      </c>
      <c r="I21" s="1" t="s">
        <v>119</v>
      </c>
    </row>
    <row r="22" spans="1:9" ht="240.75" customHeight="1" x14ac:dyDescent="0.25">
      <c r="A22" s="14" t="s">
        <v>13</v>
      </c>
      <c r="B22" s="14" t="s">
        <v>47</v>
      </c>
      <c r="C22" s="2" t="s">
        <v>156</v>
      </c>
      <c r="D22" s="1" t="s">
        <v>158</v>
      </c>
      <c r="E22" s="8" t="s">
        <v>71</v>
      </c>
      <c r="F22" s="31"/>
      <c r="G22" s="9">
        <f>386.9*1.015</f>
        <v>392.70349999999996</v>
      </c>
      <c r="H22" s="9">
        <f>F22*G22</f>
        <v>0</v>
      </c>
      <c r="I22" s="1" t="s">
        <v>140</v>
      </c>
    </row>
    <row r="23" spans="1:9" ht="150" x14ac:dyDescent="0.25">
      <c r="A23" s="14" t="s">
        <v>14</v>
      </c>
      <c r="B23" s="14" t="s">
        <v>48</v>
      </c>
      <c r="C23" s="2" t="s">
        <v>157</v>
      </c>
      <c r="D23" s="1" t="s">
        <v>131</v>
      </c>
      <c r="E23" s="8" t="s">
        <v>71</v>
      </c>
      <c r="F23" s="31"/>
      <c r="G23" s="9">
        <f>77.96*1.015</f>
        <v>79.12939999999999</v>
      </c>
      <c r="H23" s="9">
        <f>F23*G23</f>
        <v>0</v>
      </c>
      <c r="I23" s="1" t="s">
        <v>141</v>
      </c>
    </row>
    <row r="24" spans="1:9" ht="105" x14ac:dyDescent="0.25">
      <c r="A24" s="14" t="s">
        <v>15</v>
      </c>
      <c r="B24" s="14" t="s">
        <v>49</v>
      </c>
      <c r="C24" s="1" t="s">
        <v>86</v>
      </c>
      <c r="D24" s="1" t="s">
        <v>91</v>
      </c>
      <c r="E24" s="8" t="s">
        <v>71</v>
      </c>
      <c r="F24" s="31"/>
      <c r="G24" s="9">
        <f>40*1.015</f>
        <v>40.599999999999994</v>
      </c>
      <c r="H24" s="9">
        <f>F24*G24</f>
        <v>0</v>
      </c>
      <c r="I24" s="1" t="s">
        <v>87</v>
      </c>
    </row>
    <row r="25" spans="1:9" s="20" customFormat="1" ht="45" customHeight="1" x14ac:dyDescent="0.25">
      <c r="A25" s="17" t="s">
        <v>16</v>
      </c>
      <c r="B25" s="17" t="s">
        <v>17</v>
      </c>
      <c r="C25" s="22" t="s">
        <v>80</v>
      </c>
      <c r="D25" s="22" t="s">
        <v>17</v>
      </c>
      <c r="E25" s="27"/>
      <c r="F25" s="30"/>
      <c r="G25" s="28"/>
      <c r="H25" s="28"/>
      <c r="I25" s="19"/>
    </row>
    <row r="26" spans="1:9" ht="165" x14ac:dyDescent="0.25">
      <c r="A26" s="14" t="s">
        <v>18</v>
      </c>
      <c r="B26" s="14" t="s">
        <v>60</v>
      </c>
      <c r="C26" s="1" t="s">
        <v>159</v>
      </c>
      <c r="D26" s="1" t="s">
        <v>132</v>
      </c>
      <c r="E26" s="8" t="s">
        <v>70</v>
      </c>
      <c r="F26" s="31"/>
      <c r="G26" s="9">
        <f>62.5*1.015</f>
        <v>63.437499999999993</v>
      </c>
      <c r="H26" s="9">
        <f>F26*G26</f>
        <v>0</v>
      </c>
      <c r="I26" s="1" t="s">
        <v>142</v>
      </c>
    </row>
    <row r="27" spans="1:9" ht="135" x14ac:dyDescent="0.25">
      <c r="A27" s="14" t="s">
        <v>19</v>
      </c>
      <c r="B27" s="14" t="s">
        <v>50</v>
      </c>
      <c r="C27" s="1" t="s">
        <v>160</v>
      </c>
      <c r="D27" s="1" t="s">
        <v>134</v>
      </c>
      <c r="E27" s="8" t="s">
        <v>71</v>
      </c>
      <c r="F27" s="31"/>
      <c r="G27" s="9">
        <f>94.12*1.015</f>
        <v>95.53179999999999</v>
      </c>
      <c r="H27" s="9">
        <f>F27*G27</f>
        <v>0</v>
      </c>
      <c r="I27" s="1" t="s">
        <v>143</v>
      </c>
    </row>
    <row r="28" spans="1:9" ht="180.75" customHeight="1" x14ac:dyDescent="0.25">
      <c r="A28" s="14" t="s">
        <v>20</v>
      </c>
      <c r="B28" s="14" t="s">
        <v>51</v>
      </c>
      <c r="C28" s="1" t="s">
        <v>161</v>
      </c>
      <c r="D28" s="1" t="s">
        <v>133</v>
      </c>
      <c r="E28" s="8" t="s">
        <v>71</v>
      </c>
      <c r="F28" s="31"/>
      <c r="G28" s="9">
        <f>340.71*1.015</f>
        <v>345.82064999999994</v>
      </c>
      <c r="H28" s="9">
        <f>F28*G28</f>
        <v>0</v>
      </c>
      <c r="I28" s="1" t="s">
        <v>144</v>
      </c>
    </row>
    <row r="29" spans="1:9" s="20" customFormat="1" ht="45" customHeight="1" x14ac:dyDescent="0.25">
      <c r="A29" s="17" t="s">
        <v>21</v>
      </c>
      <c r="B29" s="17" t="s">
        <v>22</v>
      </c>
      <c r="C29" s="22" t="s">
        <v>82</v>
      </c>
      <c r="D29" s="22" t="s">
        <v>22</v>
      </c>
      <c r="E29" s="27"/>
      <c r="F29" s="30"/>
      <c r="G29" s="28"/>
      <c r="H29" s="28"/>
      <c r="I29" s="19"/>
    </row>
    <row r="30" spans="1:9" ht="150" x14ac:dyDescent="0.25">
      <c r="A30" s="14" t="s">
        <v>23</v>
      </c>
      <c r="B30" s="14" t="s">
        <v>62</v>
      </c>
      <c r="C30" s="1" t="s">
        <v>85</v>
      </c>
      <c r="D30" s="2" t="s">
        <v>135</v>
      </c>
      <c r="E30" s="10" t="s">
        <v>70</v>
      </c>
      <c r="F30" s="31"/>
      <c r="G30" s="9">
        <f>77.2*1.015</f>
        <v>78.35799999999999</v>
      </c>
      <c r="H30" s="9">
        <f>F30*G30</f>
        <v>0</v>
      </c>
      <c r="I30" s="1" t="s">
        <v>84</v>
      </c>
    </row>
    <row r="31" spans="1:9" ht="135" x14ac:dyDescent="0.25">
      <c r="A31" s="14" t="s">
        <v>24</v>
      </c>
      <c r="B31" s="14" t="s">
        <v>63</v>
      </c>
      <c r="C31" s="1" t="s">
        <v>137</v>
      </c>
      <c r="D31" s="2" t="s">
        <v>138</v>
      </c>
      <c r="E31" s="10" t="s">
        <v>70</v>
      </c>
      <c r="F31" s="31"/>
      <c r="G31" s="9">
        <f>8.75*1.015</f>
        <v>8.8812499999999996</v>
      </c>
      <c r="H31" s="9">
        <f>F31*G31</f>
        <v>0</v>
      </c>
      <c r="I31" s="1" t="s">
        <v>139</v>
      </c>
    </row>
    <row r="32" spans="1:9" ht="240" x14ac:dyDescent="0.25">
      <c r="A32" s="14" t="s">
        <v>25</v>
      </c>
      <c r="B32" s="14" t="s">
        <v>64</v>
      </c>
      <c r="C32" s="1" t="s">
        <v>145</v>
      </c>
      <c r="D32" s="2" t="s">
        <v>147</v>
      </c>
      <c r="E32" s="10" t="s">
        <v>71</v>
      </c>
      <c r="F32" s="31"/>
      <c r="G32" s="9">
        <f>577.11*1.015</f>
        <v>585.76664999999991</v>
      </c>
      <c r="H32" s="9">
        <f>F32*G32</f>
        <v>0</v>
      </c>
      <c r="I32" s="1" t="s">
        <v>146</v>
      </c>
    </row>
    <row r="33" spans="1:9" ht="165" x14ac:dyDescent="0.25">
      <c r="A33" s="14" t="s">
        <v>26</v>
      </c>
      <c r="B33" s="14" t="s">
        <v>148</v>
      </c>
      <c r="C33" s="1" t="s">
        <v>162</v>
      </c>
      <c r="D33" s="1" t="s">
        <v>164</v>
      </c>
      <c r="E33" s="8" t="s">
        <v>71</v>
      </c>
      <c r="F33" s="31"/>
      <c r="G33" s="9">
        <f>34.07*1.015</f>
        <v>34.581049999999998</v>
      </c>
      <c r="H33" s="9">
        <f>F33*G33</f>
        <v>0</v>
      </c>
      <c r="I33" s="1" t="s">
        <v>149</v>
      </c>
    </row>
    <row r="34" spans="1:9" ht="150" x14ac:dyDescent="0.25">
      <c r="A34" s="14" t="s">
        <v>27</v>
      </c>
      <c r="B34" s="14" t="s">
        <v>61</v>
      </c>
      <c r="C34" s="1" t="s">
        <v>163</v>
      </c>
      <c r="D34" s="1" t="s">
        <v>151</v>
      </c>
      <c r="E34" s="8" t="s">
        <v>70</v>
      </c>
      <c r="F34" s="31"/>
      <c r="G34" s="9">
        <f>4.91*1.015</f>
        <v>4.9836499999999999</v>
      </c>
      <c r="H34" s="9">
        <f>F34*G34</f>
        <v>0</v>
      </c>
      <c r="I34" s="1" t="s">
        <v>150</v>
      </c>
    </row>
    <row r="35" spans="1:9" s="20" customFormat="1" ht="45" customHeight="1" x14ac:dyDescent="0.25">
      <c r="A35" s="17" t="s">
        <v>28</v>
      </c>
      <c r="B35" s="17" t="s">
        <v>29</v>
      </c>
      <c r="C35" s="22" t="s">
        <v>83</v>
      </c>
      <c r="D35" s="22" t="s">
        <v>29</v>
      </c>
      <c r="E35" s="27"/>
      <c r="F35" s="30"/>
      <c r="G35" s="28"/>
      <c r="H35" s="28"/>
      <c r="I35" s="19"/>
    </row>
    <row r="36" spans="1:9" ht="135" x14ac:dyDescent="0.25">
      <c r="A36" s="14" t="s">
        <v>30</v>
      </c>
      <c r="B36" s="14" t="s">
        <v>56</v>
      </c>
      <c r="C36" s="1" t="s">
        <v>165</v>
      </c>
      <c r="D36" s="1" t="s">
        <v>153</v>
      </c>
      <c r="E36" s="8" t="s">
        <v>71</v>
      </c>
      <c r="F36" s="33"/>
      <c r="G36" s="9">
        <f>91.25*1.015</f>
        <v>92.618749999999991</v>
      </c>
      <c r="H36" s="9">
        <f>F36*G36</f>
        <v>0</v>
      </c>
      <c r="I36" s="1" t="s">
        <v>152</v>
      </c>
    </row>
    <row r="37" spans="1:9" s="24" customFormat="1" ht="45" customHeight="1" x14ac:dyDescent="0.25">
      <c r="A37" s="23"/>
      <c r="B37" s="21"/>
      <c r="C37" s="22"/>
      <c r="D37" s="26" t="s">
        <v>69</v>
      </c>
      <c r="E37" s="22"/>
      <c r="F37" s="18"/>
      <c r="G37" s="18"/>
      <c r="H37" s="25">
        <f>SUM(H2:H36)</f>
        <v>0</v>
      </c>
      <c r="I37" s="23"/>
    </row>
  </sheetData>
  <pageMargins left="0.70866141732283472" right="0.70866141732283472" top="0.74803149606299213" bottom="0.74803149606299213" header="0.31496062992125984" footer="0.31496062992125984"/>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Foglio1</vt:lpstr>
      <vt:lpstr>Foglio1!Area_stampa</vt:lpstr>
      <vt:lpstr>Foglio1!Titoli_stampa</vt:lpstr>
    </vt:vector>
  </TitlesOfParts>
  <Company>Università di Trieste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Pratali Maffei</dc:creator>
  <cp:lastModifiedBy>Sergio Pratali Maffei</cp:lastModifiedBy>
  <cp:lastPrinted>2017-12-11T11:14:42Z</cp:lastPrinted>
  <dcterms:created xsi:type="dcterms:W3CDTF">2017-11-30T16:27:00Z</dcterms:created>
  <dcterms:modified xsi:type="dcterms:W3CDTF">2018-12-01T15:58:45Z</dcterms:modified>
</cp:coreProperties>
</file>