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500" windowHeight="8505" activeTab="0"/>
  </bookViews>
  <sheets>
    <sheet name="Fechner" sheetId="1" r:id="rId1"/>
    <sheet name="Potenza e Log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<sst xmlns="http://schemas.openxmlformats.org/spreadsheetml/2006/main" count="50" uniqueCount="18">
  <si>
    <t>.</t>
  </si>
  <si>
    <r>
      <t>D</t>
    </r>
    <r>
      <rPr>
        <sz val="10"/>
        <rFont val="Arial"/>
        <family val="2"/>
      </rPr>
      <t>I=</t>
    </r>
  </si>
  <si>
    <t>Log</t>
  </si>
  <si>
    <t>Potenza</t>
  </si>
  <si>
    <t>I1</t>
  </si>
  <si>
    <t>I2</t>
  </si>
  <si>
    <t>s.ass</t>
  </si>
  <si>
    <t>Intensità fisica</t>
  </si>
  <si>
    <t>valore fondamentale (I/s.ass)</t>
  </si>
  <si>
    <t>k weber</t>
  </si>
  <si>
    <t>sensazione</t>
  </si>
  <si>
    <t>intervalli uguali di sensazioni successive</t>
  </si>
  <si>
    <t>rapporto tra intensità fisiche dell'intervallo</t>
  </si>
  <si>
    <t>c</t>
  </si>
  <si>
    <t>Incrementi uguali nel dominio fisico</t>
  </si>
  <si>
    <t>Incrementi uguali nel dominio della sensazione</t>
  </si>
  <si>
    <r>
      <t>LN(</t>
    </r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</si>
  <si>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t>EXP (LN(X))= 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</si>
</sst>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sz val="21"/>
      <name val="Arial"/>
      <family val="2"/>
    </font>
    <font>
      <sz val="12"/>
      <name val="Arial"/>
      <family val="0"/>
    </font>
    <font>
      <sz val="20.25"/>
      <name val="Arial"/>
      <family val="2"/>
    </font>
    <font>
      <b/>
      <sz val="17.5"/>
      <name val="Arial"/>
      <family val="2"/>
    </font>
    <font>
      <b/>
      <sz val="15.5"/>
      <name val="Arial"/>
      <family val="2"/>
    </font>
    <font>
      <b/>
      <sz val="18.5"/>
      <name val="Arial"/>
      <family val="2"/>
    </font>
    <font>
      <b/>
      <i/>
      <sz val="18"/>
      <name val="Arial"/>
      <family val="2"/>
    </font>
    <font>
      <b/>
      <i/>
      <sz val="20.75"/>
      <name val="Arial"/>
      <family val="2"/>
    </font>
    <font>
      <b/>
      <i/>
      <sz val="10"/>
      <name val="Arial"/>
      <family val="2"/>
    </font>
    <font>
      <sz val="11.5"/>
      <name val="Arial"/>
      <family val="2"/>
    </font>
    <font>
      <sz val="18"/>
      <name val="Arial"/>
      <family val="2"/>
    </font>
    <font>
      <b/>
      <i/>
      <sz val="15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0" xfId="0" applyFill="1" applyBorder="1" applyAlignment="1">
      <alignment/>
    </xf>
    <xf numFmtId="169" fontId="0" fillId="2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4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3" borderId="0" xfId="0" applyFont="1" applyFill="1" applyAlignment="1">
      <alignment/>
    </xf>
    <xf numFmtId="2" fontId="0" fillId="3" borderId="0" xfId="0" applyNumberForma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incrementi uguali nel dominio dell'intensità fisica</a:t>
            </a:r>
          </a:p>
        </c:rich>
      </c:tx>
      <c:layout>
        <c:manualLayout>
          <c:xMode val="factor"/>
          <c:yMode val="factor"/>
          <c:x val="-0.03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3975"/>
          <c:w val="0.80125"/>
          <c:h val="0.74475"/>
        </c:manualLayout>
      </c:layout>
      <c:scatterChart>
        <c:scatterStyle val="lineMarker"/>
        <c:varyColors val="0"/>
        <c:ser>
          <c:idx val="0"/>
          <c:order val="0"/>
          <c:tx>
            <c:v>k=0.2;c=12.6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Fechner!$B$6:$B$21</c:f>
              <c:numCache/>
            </c:numRef>
          </c:xVal>
          <c:yVal>
            <c:numRef>
              <c:f>Fechner!$D$6:$D$21</c:f>
              <c:numCache/>
            </c:numRef>
          </c:yVal>
          <c:smooth val="0"/>
        </c:ser>
        <c:ser>
          <c:idx val="1"/>
          <c:order val="1"/>
          <c:tx>
            <c:v>k= 0.14; c= 17.6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Fechner!$N$6:$N$21</c:f>
              <c:numCache/>
            </c:numRef>
          </c:xVal>
          <c:yVal>
            <c:numRef>
              <c:f>Fechner!$P$6:$P$21</c:f>
              <c:numCache/>
            </c:numRef>
          </c:yVal>
          <c:smooth val="0"/>
        </c:ser>
        <c:axId val="43260830"/>
        <c:axId val="53803151"/>
      </c:scatterChart>
      <c:valAx>
        <c:axId val="4326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1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 (valore fondamentale dello stimolo)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crossBetween val="midCat"/>
        <c:dispUnits/>
      </c:valAx>
      <c:valAx>
        <c:axId val="5380315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sensazione (numero di JND)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083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Incrementi uguali nel dominio della sensazione</a:t>
            </a:r>
          </a:p>
        </c:rich>
      </c:tx>
      <c:layout>
        <c:manualLayout>
          <c:xMode val="factor"/>
          <c:yMode val="factor"/>
          <c:x val="0.05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75"/>
          <c:w val="0.91525"/>
          <c:h val="0.73075"/>
        </c:manualLayout>
      </c:layout>
      <c:scatterChart>
        <c:scatterStyle val="lineMarker"/>
        <c:varyColors val="0"/>
        <c:ser>
          <c:idx val="0"/>
          <c:order val="0"/>
          <c:tx>
            <c:v>k=0.2;c=12.6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og"/>
            <c:dispEq val="1"/>
            <c:dispRSqr val="0"/>
            <c:trendlineLbl>
              <c:numFmt formatCode="General" sourceLinked="1"/>
            </c:trendlineLbl>
          </c:trendline>
          <c:xVal>
            <c:numRef>
              <c:f>Fechner!$I$6:$I$22</c:f>
              <c:numCache/>
            </c:numRef>
          </c:xVal>
          <c:yVal>
            <c:numRef>
              <c:f>Fechner!$K$6:$K$22</c:f>
              <c:numCache/>
            </c:numRef>
          </c:yVal>
          <c:smooth val="0"/>
        </c:ser>
        <c:ser>
          <c:idx val="1"/>
          <c:order val="1"/>
          <c:tx>
            <c:v>k= 0.14; c= 17.6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xVal>
            <c:numRef>
              <c:f>Fechner!$U$6:$U$22</c:f>
              <c:numCache/>
            </c:numRef>
          </c:xVal>
          <c:yVal>
            <c:numRef>
              <c:f>Fechner!$W$6:$W$22</c:f>
              <c:numCache/>
            </c:numRef>
          </c:yVal>
          <c:smooth val="0"/>
        </c:ser>
        <c:axId val="14466312"/>
        <c:axId val="63087945"/>
      </c:scatterChart>
      <c:valAx>
        <c:axId val="1446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1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 (valore fondamentale dello stimolo)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87945"/>
        <c:crosses val="autoZero"/>
        <c:crossBetween val="midCat"/>
        <c:dispUnits/>
      </c:valAx>
      <c:valAx>
        <c:axId val="6308794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sensazione (numero di JND)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46631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1755"/>
          <c:w val="0.9005"/>
          <c:h val="0.7345"/>
        </c:manualLayout>
      </c:layout>
      <c:scatterChart>
        <c:scatterStyle val="lineMarker"/>
        <c:varyColors val="0"/>
        <c:ser>
          <c:idx val="0"/>
          <c:order val="0"/>
          <c:tx>
            <c:v>k=0.2;c=12.6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Fechner!$C$6:$C$21</c:f>
              <c:numCache/>
            </c:numRef>
          </c:xVal>
          <c:yVal>
            <c:numRef>
              <c:f>Fechner!$D$6:$D$21</c:f>
              <c:numCache/>
            </c:numRef>
          </c:yVal>
          <c:smooth val="0"/>
        </c:ser>
        <c:ser>
          <c:idx val="1"/>
          <c:order val="1"/>
          <c:tx>
            <c:v>k= 0.14; c= 17.6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Fechner!$O$6:$O$21</c:f>
              <c:numCache/>
            </c:numRef>
          </c:xVal>
          <c:yVal>
            <c:numRef>
              <c:f>Fechner!$P$6:$P$21</c:f>
              <c:numCache/>
            </c:numRef>
          </c:yVal>
          <c:smooth val="0"/>
        </c:ser>
        <c:axId val="30920594"/>
        <c:axId val="9849891"/>
      </c:scatterChart>
      <c:val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LN(</a:t>
                </a:r>
                <a:r>
                  <a:rPr lang="en-US" cap="none" sz="1550" b="1" i="1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849891"/>
        <c:crosses val="autoZero"/>
        <c:crossBetween val="midCat"/>
        <c:dispUnits/>
      </c:valAx>
      <c:valAx>
        <c:axId val="984989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sensazione (numero di JND)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16825"/>
          <c:w val="0.912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v>k=0.2;c=12.6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Fechner!$V$7:$V$22</c:f>
              <c:numCache/>
            </c:numRef>
          </c:xVal>
          <c:yVal>
            <c:numRef>
              <c:f>Fechner!$W$7:$W$22</c:f>
              <c:numCache/>
            </c:numRef>
          </c:yVal>
          <c:smooth val="0"/>
        </c:ser>
        <c:ser>
          <c:idx val="1"/>
          <c:order val="1"/>
          <c:tx>
            <c:v>k= 0.14; c= 17.6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Fechner!$J$7:$J$22</c:f>
              <c:numCache>
                <c:ptCount val="16"/>
                <c:pt idx="0">
                  <c:v>0</c:v>
                </c:pt>
                <c:pt idx="1">
                  <c:v>0.15357908792830058</c:v>
                </c:pt>
                <c:pt idx="2">
                  <c:v>0.30715817585660127</c:v>
                </c:pt>
                <c:pt idx="3">
                  <c:v>0.460737263784902</c:v>
                </c:pt>
                <c:pt idx="4">
                  <c:v>0.6143163517132026</c:v>
                </c:pt>
                <c:pt idx="5">
                  <c:v>0.7678954396415034</c:v>
                </c:pt>
                <c:pt idx="6">
                  <c:v>0.921474527569804</c:v>
                </c:pt>
                <c:pt idx="7">
                  <c:v>1.0750536154981047</c:v>
                </c:pt>
                <c:pt idx="8">
                  <c:v>1.2286327034264053</c:v>
                </c:pt>
                <c:pt idx="9">
                  <c:v>1.382211791354706</c:v>
                </c:pt>
                <c:pt idx="10">
                  <c:v>1.5357908792830066</c:v>
                </c:pt>
                <c:pt idx="11">
                  <c:v>1.6893699672113072</c:v>
                </c:pt>
                <c:pt idx="12">
                  <c:v>1.842949055139608</c:v>
                </c:pt>
                <c:pt idx="13">
                  <c:v>1.9965281430679087</c:v>
                </c:pt>
                <c:pt idx="14">
                  <c:v>2.150107230996209</c:v>
                </c:pt>
                <c:pt idx="15">
                  <c:v>2.30368631892451</c:v>
                </c:pt>
              </c:numCache>
            </c:numRef>
          </c:xVal>
          <c:yVal>
            <c:numRef>
              <c:f>Fechner!$K$7:$K$22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2.0000000000000004</c:v>
                </c:pt>
                <c:pt idx="3">
                  <c:v>3.0000000000000013</c:v>
                </c:pt>
                <c:pt idx="4">
                  <c:v>4.000000000000003</c:v>
                </c:pt>
                <c:pt idx="5">
                  <c:v>5.0000000000000036</c:v>
                </c:pt>
                <c:pt idx="6">
                  <c:v>6.000000000000003</c:v>
                </c:pt>
                <c:pt idx="7">
                  <c:v>7.000000000000004</c:v>
                </c:pt>
                <c:pt idx="8">
                  <c:v>8.000000000000005</c:v>
                </c:pt>
                <c:pt idx="9">
                  <c:v>9.000000000000004</c:v>
                </c:pt>
                <c:pt idx="10">
                  <c:v>10.000000000000004</c:v>
                </c:pt>
                <c:pt idx="11">
                  <c:v>11.000000000000004</c:v>
                </c:pt>
                <c:pt idx="12">
                  <c:v>12.000000000000005</c:v>
                </c:pt>
                <c:pt idx="13">
                  <c:v>13.000000000000005</c:v>
                </c:pt>
                <c:pt idx="14">
                  <c:v>14.000000000000005</c:v>
                </c:pt>
                <c:pt idx="15">
                  <c:v>15.000000000000005</c:v>
                </c:pt>
              </c:numCache>
            </c:numRef>
          </c:yVal>
          <c:smooth val="0"/>
        </c:ser>
        <c:axId val="21540156"/>
        <c:axId val="59643677"/>
      </c:scatterChart>
      <c:val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LN(</a:t>
                </a:r>
                <a:r>
                  <a:rPr lang="en-US" cap="none" sz="1550" b="1" i="1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9643677"/>
        <c:crosses val="autoZero"/>
        <c:crossBetween val="midCat"/>
        <c:dispUnits/>
      </c:valAx>
      <c:valAx>
        <c:axId val="5964367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sensazione (numero di JND)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'Potenza e Log'!$C$6:$C$41</c:f>
              <c:numCache/>
            </c:numRef>
          </c:xVal>
          <c:yVal>
            <c:numRef>
              <c:f>'Potenza e Log'!$D$6:$D$41</c:f>
              <c:numCache/>
            </c:numRef>
          </c:yVal>
          <c:smooth val="0"/>
        </c:ser>
        <c:axId val="67031046"/>
        <c:axId val="66408503"/>
      </c:scatterChart>
      <c:val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08503"/>
        <c:crosses val="autoZero"/>
        <c:crossBetween val="midCat"/>
        <c:dispUnits/>
      </c:valAx>
      <c:valAx>
        <c:axId val="66408503"/>
        <c:scaling>
          <c:orientation val="minMax"/>
          <c:max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67031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'Potenza e Log'!$C$6:$C$41</c:f>
              <c:numCache/>
            </c:numRef>
          </c:xVal>
          <c:yVal>
            <c:numRef>
              <c:f>'Potenza e Log'!$H$6:$H$41</c:f>
              <c:numCache/>
            </c:numRef>
          </c:yVal>
          <c:smooth val="0"/>
        </c:ser>
        <c:axId val="60805616"/>
        <c:axId val="10379633"/>
      </c:scatterChart>
      <c:val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79633"/>
        <c:crosses val="autoZero"/>
        <c:crossBetween val="midCat"/>
        <c:dispUnits/>
      </c:valAx>
      <c:valAx>
        <c:axId val="1037963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60805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38100</xdr:rowOff>
    </xdr:from>
    <xdr:to>
      <xdr:col>9</xdr:col>
      <xdr:colOff>419100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95250" y="5076825"/>
        <a:ext cx="77343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25</xdr:row>
      <xdr:rowOff>76200</xdr:rowOff>
    </xdr:from>
    <xdr:to>
      <xdr:col>27</xdr:col>
      <xdr:colOff>171450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734925" y="5114925"/>
        <a:ext cx="74580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209550</xdr:colOff>
      <xdr:row>26</xdr:row>
      <xdr:rowOff>95250</xdr:rowOff>
    </xdr:from>
    <xdr:to>
      <xdr:col>14</xdr:col>
      <xdr:colOff>438150</xdr:colOff>
      <xdr:row>57</xdr:row>
      <xdr:rowOff>38100</xdr:rowOff>
    </xdr:to>
    <xdr:graphicFrame>
      <xdr:nvGraphicFramePr>
        <xdr:cNvPr id="3" name="Chart 5"/>
        <xdr:cNvGraphicFramePr/>
      </xdr:nvGraphicFramePr>
      <xdr:xfrm>
        <a:off x="6905625" y="5295900"/>
        <a:ext cx="4286250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381000</xdr:colOff>
      <xdr:row>26</xdr:row>
      <xdr:rowOff>0</xdr:rowOff>
    </xdr:from>
    <xdr:to>
      <xdr:col>34</xdr:col>
      <xdr:colOff>409575</xdr:colOff>
      <xdr:row>56</xdr:row>
      <xdr:rowOff>123825</xdr:rowOff>
    </xdr:to>
    <xdr:graphicFrame>
      <xdr:nvGraphicFramePr>
        <xdr:cNvPr id="4" name="Chart 6"/>
        <xdr:cNvGraphicFramePr/>
      </xdr:nvGraphicFramePr>
      <xdr:xfrm>
        <a:off x="20402550" y="5200650"/>
        <a:ext cx="429577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</xdr:row>
      <xdr:rowOff>152400</xdr:rowOff>
    </xdr:from>
    <xdr:to>
      <xdr:col>24</xdr:col>
      <xdr:colOff>104775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8277225" y="981075"/>
        <a:ext cx="64579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457200</xdr:colOff>
      <xdr:row>28</xdr:row>
      <xdr:rowOff>104775</xdr:rowOff>
    </xdr:from>
    <xdr:to>
      <xdr:col>24</xdr:col>
      <xdr:colOff>219075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8382000" y="4781550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workbookViewId="0" topLeftCell="A1">
      <selection activeCell="E3" sqref="E3"/>
    </sheetView>
  </sheetViews>
  <sheetFormatPr defaultColWidth="9.140625" defaultRowHeight="12.75"/>
  <cols>
    <col min="2" max="2" width="16.57421875" style="0" customWidth="1"/>
    <col min="3" max="3" width="10.00390625" style="0" customWidth="1"/>
    <col min="4" max="4" width="14.57421875" style="0" customWidth="1"/>
    <col min="5" max="5" width="15.28125" style="0" customWidth="1"/>
    <col min="6" max="6" width="16.57421875" style="0" customWidth="1"/>
    <col min="9" max="10" width="10.7109375" style="0" customWidth="1"/>
    <col min="14" max="15" width="12.00390625" style="0" customWidth="1"/>
    <col min="17" max="17" width="14.00390625" style="0" customWidth="1"/>
    <col min="18" max="18" width="18.140625" style="0" customWidth="1"/>
    <col min="21" max="22" width="10.8515625" style="0" customWidth="1"/>
  </cols>
  <sheetData>
    <row r="1" spans="4:23" ht="12.75">
      <c r="D1" s="15" t="s">
        <v>6</v>
      </c>
      <c r="E1" s="16">
        <v>10</v>
      </c>
      <c r="F1" s="16"/>
      <c r="G1" s="16"/>
      <c r="H1" s="16"/>
      <c r="I1" s="16"/>
      <c r="J1" s="16"/>
      <c r="K1" s="17"/>
      <c r="P1" s="15" t="s">
        <v>6</v>
      </c>
      <c r="Q1" s="16">
        <v>10</v>
      </c>
      <c r="R1" s="16"/>
      <c r="S1" s="16"/>
      <c r="T1" s="16"/>
      <c r="U1" s="16"/>
      <c r="V1" s="16"/>
      <c r="W1" s="17"/>
    </row>
    <row r="2" spans="4:23" ht="12.75">
      <c r="D2" s="18" t="s">
        <v>9</v>
      </c>
      <c r="E2" s="24">
        <v>0.15</v>
      </c>
      <c r="F2" s="19"/>
      <c r="G2" s="19"/>
      <c r="H2" s="19"/>
      <c r="I2" s="19"/>
      <c r="J2" s="19"/>
      <c r="K2" s="20"/>
      <c r="P2" s="18" t="s">
        <v>9</v>
      </c>
      <c r="Q2" s="24">
        <v>0.2</v>
      </c>
      <c r="R2" s="19"/>
      <c r="S2" s="19"/>
      <c r="T2" s="19"/>
      <c r="U2" s="19"/>
      <c r="V2" s="19"/>
      <c r="W2" s="20"/>
    </row>
    <row r="3" spans="4:23" ht="13.5" thickBot="1">
      <c r="D3" s="18" t="s">
        <v>13</v>
      </c>
      <c r="E3" s="25">
        <f>(1/LOG(1+$E$2))</f>
        <v>16.475050746027044</v>
      </c>
      <c r="F3" s="19"/>
      <c r="G3" s="22"/>
      <c r="H3" s="22"/>
      <c r="I3" s="22"/>
      <c r="J3" s="22"/>
      <c r="K3" s="23"/>
      <c r="P3" s="18" t="s">
        <v>13</v>
      </c>
      <c r="Q3" s="25">
        <f>(1/LOG(1+$Q$2))</f>
        <v>12.629253136513338</v>
      </c>
      <c r="R3" s="19"/>
      <c r="S3" s="22"/>
      <c r="T3" s="22"/>
      <c r="U3" s="22"/>
      <c r="V3" s="22"/>
      <c r="W3" s="23"/>
    </row>
    <row r="4" spans="1:23" s="7" customFormat="1" ht="39.75" customHeight="1" thickBot="1">
      <c r="A4" s="44" t="s">
        <v>14</v>
      </c>
      <c r="B4" s="45"/>
      <c r="C4" s="45"/>
      <c r="D4" s="45"/>
      <c r="E4" s="45"/>
      <c r="F4" s="46"/>
      <c r="H4" s="47" t="s">
        <v>15</v>
      </c>
      <c r="I4" s="48"/>
      <c r="J4" s="48"/>
      <c r="K4" s="49"/>
      <c r="M4" s="44" t="s">
        <v>14</v>
      </c>
      <c r="N4" s="45"/>
      <c r="O4" s="45"/>
      <c r="P4" s="45"/>
      <c r="Q4" s="45"/>
      <c r="R4" s="46"/>
      <c r="T4" s="47" t="s">
        <v>15</v>
      </c>
      <c r="U4" s="48"/>
      <c r="V4" s="48"/>
      <c r="W4" s="49"/>
    </row>
    <row r="5" spans="1:23" s="7" customFormat="1" ht="51.75" thickBot="1">
      <c r="A5" s="39" t="s">
        <v>7</v>
      </c>
      <c r="B5" s="40" t="s">
        <v>8</v>
      </c>
      <c r="C5" s="40" t="s">
        <v>16</v>
      </c>
      <c r="D5" s="40" t="s">
        <v>10</v>
      </c>
      <c r="E5" s="40" t="s">
        <v>11</v>
      </c>
      <c r="F5" s="41" t="s">
        <v>12</v>
      </c>
      <c r="H5" s="39" t="s">
        <v>7</v>
      </c>
      <c r="I5" s="40" t="s">
        <v>8</v>
      </c>
      <c r="J5" s="40" t="s">
        <v>16</v>
      </c>
      <c r="K5" s="41" t="s">
        <v>10</v>
      </c>
      <c r="M5" s="39" t="s">
        <v>7</v>
      </c>
      <c r="N5" s="40" t="s">
        <v>8</v>
      </c>
      <c r="O5" s="40" t="s">
        <v>16</v>
      </c>
      <c r="P5" s="40" t="s">
        <v>10</v>
      </c>
      <c r="Q5" s="40" t="s">
        <v>11</v>
      </c>
      <c r="R5" s="41" t="s">
        <v>12</v>
      </c>
      <c r="T5" s="39" t="s">
        <v>7</v>
      </c>
      <c r="U5" s="40" t="s">
        <v>8</v>
      </c>
      <c r="V5" s="40" t="s">
        <v>16</v>
      </c>
      <c r="W5" s="41" t="s">
        <v>10</v>
      </c>
    </row>
    <row r="6" spans="1:23" ht="12.75">
      <c r="A6" s="8">
        <v>0</v>
      </c>
      <c r="B6" s="9">
        <f>A6/$E$1</f>
        <v>0</v>
      </c>
      <c r="C6" s="9"/>
      <c r="D6" s="9"/>
      <c r="E6" s="12"/>
      <c r="F6" s="13"/>
      <c r="H6" s="34">
        <f>A6</f>
        <v>0</v>
      </c>
      <c r="I6" s="26">
        <f>H6/$E$1</f>
        <v>0</v>
      </c>
      <c r="J6" s="26"/>
      <c r="K6" s="27"/>
      <c r="M6" s="8">
        <v>0</v>
      </c>
      <c r="N6" s="9">
        <f>M6/$E$1</f>
        <v>0</v>
      </c>
      <c r="O6" s="9"/>
      <c r="P6" s="9"/>
      <c r="Q6" s="12"/>
      <c r="R6" s="13"/>
      <c r="T6" s="36">
        <f>M6</f>
        <v>0</v>
      </c>
      <c r="U6" s="37">
        <f>T6/$Q$1</f>
        <v>0</v>
      </c>
      <c r="V6" s="37"/>
      <c r="W6" s="38"/>
    </row>
    <row r="7" spans="1:23" ht="12.75">
      <c r="A7" s="8">
        <f>A6+$E$1</f>
        <v>10</v>
      </c>
      <c r="B7" s="9">
        <f>A7/$E$1</f>
        <v>1</v>
      </c>
      <c r="C7" s="26">
        <f>LN(B7)</f>
        <v>0</v>
      </c>
      <c r="D7" s="26">
        <f>(1/LOG(1+$E$2))*LOG(B7)</f>
        <v>0</v>
      </c>
      <c r="E7" s="26"/>
      <c r="F7" s="27"/>
      <c r="H7" s="34">
        <f>H6+$E$1</f>
        <v>10</v>
      </c>
      <c r="I7" s="26">
        <f>H7/$E$1</f>
        <v>1</v>
      </c>
      <c r="J7" s="26">
        <f>LN(I7)</f>
        <v>0</v>
      </c>
      <c r="K7" s="27">
        <f>(1/LOG(1+$E$2))*LOG(I7)</f>
        <v>0</v>
      </c>
      <c r="M7" s="8">
        <f>M6+$E$1</f>
        <v>10</v>
      </c>
      <c r="N7" s="9">
        <f aca="true" t="shared" si="0" ref="N7:N21">M7/$E$1</f>
        <v>1</v>
      </c>
      <c r="O7" s="26">
        <f>LN(N7)</f>
        <v>0</v>
      </c>
      <c r="P7" s="26">
        <f>(1/LOG(1+$E$2))*LOG(N7)</f>
        <v>0</v>
      </c>
      <c r="Q7" s="26"/>
      <c r="R7" s="27"/>
      <c r="T7" s="34">
        <f>T6+$Q$1</f>
        <v>10</v>
      </c>
      <c r="U7" s="26">
        <f>T7/$Q$1</f>
        <v>1</v>
      </c>
      <c r="V7" s="26">
        <f>LN(U7)</f>
        <v>0</v>
      </c>
      <c r="W7" s="27">
        <f>(1/LOG(1+$Q$2))*LOG(U7)</f>
        <v>0</v>
      </c>
    </row>
    <row r="8" spans="1:23" ht="12.75">
      <c r="A8" s="8">
        <f aca="true" t="shared" si="1" ref="A8:A21">A7+$E$1</f>
        <v>20</v>
      </c>
      <c r="B8" s="9">
        <f>A8/$E$1</f>
        <v>2</v>
      </c>
      <c r="C8" s="26">
        <f aca="true" t="shared" si="2" ref="C8:C20">LN(B8)</f>
        <v>0.6931471805599453</v>
      </c>
      <c r="D8" s="28">
        <f>(1/LOG(1+$E$2))*LOG(B8)</f>
        <v>4.959484454640391</v>
      </c>
      <c r="E8" s="29">
        <f>D10-D8</f>
        <v>4.959484454640391</v>
      </c>
      <c r="F8" s="27">
        <f>A10/A8</f>
        <v>2</v>
      </c>
      <c r="H8" s="34">
        <f>H7+H7*$E$2</f>
        <v>11.5</v>
      </c>
      <c r="I8" s="26">
        <f>H8/$E$1</f>
        <v>1.15</v>
      </c>
      <c r="J8" s="26">
        <f>LN(I8)</f>
        <v>0.13976194237515863</v>
      </c>
      <c r="K8" s="27">
        <f>(1/LOG(1+$E$2))*LOG(I8)</f>
        <v>1</v>
      </c>
      <c r="M8" s="8">
        <f aca="true" t="shared" si="3" ref="M8:M21">M7+$E$1</f>
        <v>20</v>
      </c>
      <c r="N8" s="9">
        <f t="shared" si="0"/>
        <v>2</v>
      </c>
      <c r="O8" s="26">
        <f aca="true" t="shared" si="4" ref="O8:O21">LN(N8)</f>
        <v>0.6931471805599453</v>
      </c>
      <c r="P8" s="28">
        <f>(1/LOG(1+$Q$2))*LOG(N8)</f>
        <v>3.801784016923931</v>
      </c>
      <c r="Q8" s="29">
        <f>P10-P8</f>
        <v>3.801784016923931</v>
      </c>
      <c r="R8" s="27">
        <f>M10/M8</f>
        <v>2</v>
      </c>
      <c r="T8" s="34">
        <f>T7+T7*$Q$2</f>
        <v>12</v>
      </c>
      <c r="U8" s="26">
        <f>T8/$Q$1</f>
        <v>1.2</v>
      </c>
      <c r="V8" s="26">
        <f aca="true" t="shared" si="5" ref="V8:V22">LN(U8)</f>
        <v>0.1823215567939546</v>
      </c>
      <c r="W8" s="27">
        <f aca="true" t="shared" si="6" ref="W8:W22">(1/LOG(1+$Q$2))*LOG(U8)</f>
        <v>1</v>
      </c>
    </row>
    <row r="9" spans="1:23" ht="12.75">
      <c r="A9" s="8">
        <f t="shared" si="1"/>
        <v>30</v>
      </c>
      <c r="B9" s="14">
        <f aca="true" t="shared" si="7" ref="B9:B21">A9/$E$1</f>
        <v>3</v>
      </c>
      <c r="C9" s="26">
        <f t="shared" si="2"/>
        <v>1.0986122886681098</v>
      </c>
      <c r="D9" s="26">
        <f aca="true" t="shared" si="8" ref="D9:D21">(1/LOG(1+$E$2))*LOG(B9)</f>
        <v>7.860596883514534</v>
      </c>
      <c r="E9" s="29">
        <f>D12-D9</f>
        <v>4.959484454640391</v>
      </c>
      <c r="F9" s="27">
        <f>A12/A9</f>
        <v>2</v>
      </c>
      <c r="H9" s="34">
        <f aca="true" t="shared" si="9" ref="H9:H21">H8+H8*$E$2</f>
        <v>13.225</v>
      </c>
      <c r="I9" s="26">
        <f aca="true" t="shared" si="10" ref="I9:I22">H9/$E$1</f>
        <v>1.3225</v>
      </c>
      <c r="J9" s="26">
        <f aca="true" t="shared" si="11" ref="J8:J22">LN(I9)</f>
        <v>0.2795238847503174</v>
      </c>
      <c r="K9" s="27">
        <f aca="true" t="shared" si="12" ref="K8:K22">(1/LOG(1+$E$2))*LOG(I9)</f>
        <v>2.0000000000000013</v>
      </c>
      <c r="M9" s="8">
        <f t="shared" si="3"/>
        <v>30</v>
      </c>
      <c r="N9" s="14">
        <f t="shared" si="0"/>
        <v>3</v>
      </c>
      <c r="O9" s="26">
        <f t="shared" si="4"/>
        <v>1.0986122886681098</v>
      </c>
      <c r="P9" s="26">
        <f aca="true" t="shared" si="13" ref="P9:P21">(1/LOG(1+$Q$2))*LOG(N9)</f>
        <v>6.025685102665476</v>
      </c>
      <c r="Q9" s="29">
        <f>P12-P9</f>
        <v>3.801784016923931</v>
      </c>
      <c r="R9" s="27">
        <f>M12/M9</f>
        <v>2</v>
      </c>
      <c r="T9" s="34">
        <f aca="true" t="shared" si="14" ref="T9:T20">T8+T8*$Q$2</f>
        <v>14.4</v>
      </c>
      <c r="U9" s="26">
        <f aca="true" t="shared" si="15" ref="U9:U20">T9/$Q$1</f>
        <v>1.44</v>
      </c>
      <c r="V9" s="26">
        <f t="shared" si="5"/>
        <v>0.36464311358790924</v>
      </c>
      <c r="W9" s="27">
        <f t="shared" si="6"/>
        <v>2</v>
      </c>
    </row>
    <row r="10" spans="1:23" ht="12.75">
      <c r="A10" s="8">
        <f t="shared" si="1"/>
        <v>40</v>
      </c>
      <c r="B10" s="9">
        <f t="shared" si="7"/>
        <v>4</v>
      </c>
      <c r="C10" s="26">
        <f t="shared" si="2"/>
        <v>1.3862943611198906</v>
      </c>
      <c r="D10" s="29">
        <f t="shared" si="8"/>
        <v>9.918968909280782</v>
      </c>
      <c r="E10" s="29">
        <f>D14-D10</f>
        <v>4.959484454640391</v>
      </c>
      <c r="F10" s="27">
        <f>A14/A10</f>
        <v>2</v>
      </c>
      <c r="H10" s="34">
        <f t="shared" si="9"/>
        <v>15.20875</v>
      </c>
      <c r="I10" s="26">
        <f>H10/$E$1</f>
        <v>1.520875</v>
      </c>
      <c r="J10" s="26">
        <f t="shared" si="11"/>
        <v>0.4192858271254761</v>
      </c>
      <c r="K10" s="27">
        <f t="shared" si="12"/>
        <v>3.0000000000000018</v>
      </c>
      <c r="M10" s="8">
        <f t="shared" si="3"/>
        <v>40</v>
      </c>
      <c r="N10" s="9">
        <f t="shared" si="0"/>
        <v>4</v>
      </c>
      <c r="O10" s="26">
        <f t="shared" si="4"/>
        <v>1.3862943611198906</v>
      </c>
      <c r="P10" s="29">
        <f t="shared" si="13"/>
        <v>7.603568033847862</v>
      </c>
      <c r="Q10" s="29">
        <f>P14-P10</f>
        <v>3.8017840169239303</v>
      </c>
      <c r="R10" s="27">
        <f>M14/M10</f>
        <v>2</v>
      </c>
      <c r="T10" s="34">
        <f t="shared" si="14"/>
        <v>17.28</v>
      </c>
      <c r="U10" s="26">
        <f t="shared" si="15"/>
        <v>1.7280000000000002</v>
      </c>
      <c r="V10" s="26">
        <f t="shared" si="5"/>
        <v>0.546964670381864</v>
      </c>
      <c r="W10" s="27">
        <f t="shared" si="6"/>
        <v>3.000000000000001</v>
      </c>
    </row>
    <row r="11" spans="1:23" ht="12.75">
      <c r="A11" s="8">
        <f t="shared" si="1"/>
        <v>50</v>
      </c>
      <c r="B11" s="14">
        <f t="shared" si="7"/>
        <v>5</v>
      </c>
      <c r="C11" s="26">
        <f t="shared" si="2"/>
        <v>1.6094379124341003</v>
      </c>
      <c r="D11" s="26">
        <f t="shared" si="8"/>
        <v>11.515566291386653</v>
      </c>
      <c r="E11" s="29">
        <f>D16-D11</f>
        <v>4.959484454640391</v>
      </c>
      <c r="F11" s="27">
        <f>A16/A11</f>
        <v>2</v>
      </c>
      <c r="H11" s="34">
        <f t="shared" si="9"/>
        <v>17.4900625</v>
      </c>
      <c r="I11" s="26">
        <f t="shared" si="10"/>
        <v>1.74900625</v>
      </c>
      <c r="J11" s="26">
        <f t="shared" si="11"/>
        <v>0.5590477695006348</v>
      </c>
      <c r="K11" s="27">
        <f t="shared" si="12"/>
        <v>4.000000000000003</v>
      </c>
      <c r="M11" s="8">
        <f t="shared" si="3"/>
        <v>50</v>
      </c>
      <c r="N11" s="14">
        <f t="shared" si="0"/>
        <v>5</v>
      </c>
      <c r="O11" s="26">
        <f t="shared" si="4"/>
        <v>1.6094379124341003</v>
      </c>
      <c r="P11" s="26">
        <f t="shared" si="13"/>
        <v>8.827469119589407</v>
      </c>
      <c r="Q11" s="29">
        <f>P16-P11</f>
        <v>3.8017840169239303</v>
      </c>
      <c r="R11" s="27">
        <f>M16/M11</f>
        <v>2</v>
      </c>
      <c r="T11" s="34">
        <f t="shared" si="14"/>
        <v>20.736</v>
      </c>
      <c r="U11" s="26">
        <f t="shared" si="15"/>
        <v>2.0736</v>
      </c>
      <c r="V11" s="26">
        <f t="shared" si="5"/>
        <v>0.7292862271758185</v>
      </c>
      <c r="W11" s="27">
        <f t="shared" si="6"/>
        <v>4</v>
      </c>
    </row>
    <row r="12" spans="1:23" ht="12.75">
      <c r="A12" s="8">
        <f t="shared" si="1"/>
        <v>60</v>
      </c>
      <c r="B12" s="9">
        <f t="shared" si="7"/>
        <v>6</v>
      </c>
      <c r="C12" s="26">
        <f t="shared" si="2"/>
        <v>1.791759469228055</v>
      </c>
      <c r="D12" s="26">
        <f t="shared" si="8"/>
        <v>12.820081338154925</v>
      </c>
      <c r="E12" s="29">
        <f>D18-D12</f>
        <v>4.959484454640393</v>
      </c>
      <c r="F12" s="27">
        <f>A18/A12</f>
        <v>2</v>
      </c>
      <c r="H12" s="34">
        <f t="shared" si="9"/>
        <v>20.113571875</v>
      </c>
      <c r="I12" s="26">
        <f t="shared" si="10"/>
        <v>2.0113571875000003</v>
      </c>
      <c r="J12" s="26">
        <f t="shared" si="11"/>
        <v>0.6988097118757937</v>
      </c>
      <c r="K12" s="27">
        <f t="shared" si="12"/>
        <v>5.000000000000004</v>
      </c>
      <c r="M12" s="8">
        <f t="shared" si="3"/>
        <v>60</v>
      </c>
      <c r="N12" s="9">
        <f t="shared" si="0"/>
        <v>6</v>
      </c>
      <c r="O12" s="26">
        <f t="shared" si="4"/>
        <v>1.791759469228055</v>
      </c>
      <c r="P12" s="26">
        <f t="shared" si="13"/>
        <v>9.827469119589407</v>
      </c>
      <c r="Q12" s="29">
        <f>P18-P12</f>
        <v>3.801784016923932</v>
      </c>
      <c r="R12" s="27">
        <f>M18/M12</f>
        <v>2</v>
      </c>
      <c r="T12" s="34">
        <f t="shared" si="14"/>
        <v>24.883200000000002</v>
      </c>
      <c r="U12" s="26">
        <f t="shared" si="15"/>
        <v>2.4883200000000003</v>
      </c>
      <c r="V12" s="26">
        <f t="shared" si="5"/>
        <v>0.9116077839697733</v>
      </c>
      <c r="W12" s="27">
        <f t="shared" si="6"/>
        <v>5.000000000000002</v>
      </c>
    </row>
    <row r="13" spans="1:23" ht="15">
      <c r="A13" s="8">
        <f t="shared" si="1"/>
        <v>70</v>
      </c>
      <c r="B13" s="9">
        <f t="shared" si="7"/>
        <v>7</v>
      </c>
      <c r="C13" s="26">
        <f t="shared" si="2"/>
        <v>1.9459101490553132</v>
      </c>
      <c r="D13" s="26">
        <f t="shared" si="8"/>
        <v>13.923033094602875</v>
      </c>
      <c r="E13" s="30" t="s">
        <v>0</v>
      </c>
      <c r="F13" s="27"/>
      <c r="H13" s="34">
        <f t="shared" si="9"/>
        <v>23.130607656250003</v>
      </c>
      <c r="I13" s="26">
        <f t="shared" si="10"/>
        <v>2.3130607656250004</v>
      </c>
      <c r="J13" s="26">
        <f t="shared" si="11"/>
        <v>0.8385716542509524</v>
      </c>
      <c r="K13" s="27">
        <f>(1/LOG(1+$E$2))*LOG(I13)</f>
        <v>6.000000000000005</v>
      </c>
      <c r="M13" s="8">
        <f t="shared" si="3"/>
        <v>70</v>
      </c>
      <c r="N13" s="9">
        <f t="shared" si="0"/>
        <v>7</v>
      </c>
      <c r="O13" s="26">
        <f t="shared" si="4"/>
        <v>1.9459101490553132</v>
      </c>
      <c r="P13" s="26">
        <f t="shared" si="13"/>
        <v>10.672957072511327</v>
      </c>
      <c r="Q13" s="30" t="s">
        <v>0</v>
      </c>
      <c r="R13" s="27"/>
      <c r="T13" s="34">
        <f t="shared" si="14"/>
        <v>29.859840000000002</v>
      </c>
      <c r="U13" s="26">
        <f t="shared" si="15"/>
        <v>2.985984</v>
      </c>
      <c r="V13" s="26">
        <f t="shared" si="5"/>
        <v>1.0939293407637278</v>
      </c>
      <c r="W13" s="27">
        <f t="shared" si="6"/>
        <v>6.000000000000002</v>
      </c>
    </row>
    <row r="14" spans="1:23" ht="15">
      <c r="A14" s="8">
        <f t="shared" si="1"/>
        <v>80</v>
      </c>
      <c r="B14" s="9">
        <f t="shared" si="7"/>
        <v>8</v>
      </c>
      <c r="C14" s="26">
        <f t="shared" si="2"/>
        <v>2.0794415416798357</v>
      </c>
      <c r="D14" s="26">
        <f t="shared" si="8"/>
        <v>14.878453363921173</v>
      </c>
      <c r="E14" s="30" t="s">
        <v>0</v>
      </c>
      <c r="F14" s="27"/>
      <c r="H14" s="34">
        <f t="shared" si="9"/>
        <v>26.600198804687505</v>
      </c>
      <c r="I14" s="26">
        <f>H14/$E$1</f>
        <v>2.6600198804687505</v>
      </c>
      <c r="J14" s="26">
        <f t="shared" si="11"/>
        <v>0.9783335966261111</v>
      </c>
      <c r="K14" s="27">
        <f>(1/LOG(1+$E$2))*LOG(I14)</f>
        <v>7.000000000000006</v>
      </c>
      <c r="M14" s="8">
        <f t="shared" si="3"/>
        <v>80</v>
      </c>
      <c r="N14" s="9">
        <f t="shared" si="0"/>
        <v>8</v>
      </c>
      <c r="O14" s="26">
        <f t="shared" si="4"/>
        <v>2.0794415416798357</v>
      </c>
      <c r="P14" s="26">
        <f t="shared" si="13"/>
        <v>11.405352050771793</v>
      </c>
      <c r="Q14" s="30" t="s">
        <v>0</v>
      </c>
      <c r="R14" s="27"/>
      <c r="T14" s="34">
        <f t="shared" si="14"/>
        <v>35.831808</v>
      </c>
      <c r="U14" s="26">
        <f t="shared" si="15"/>
        <v>3.5831808</v>
      </c>
      <c r="V14" s="26">
        <f t="shared" si="5"/>
        <v>1.2762508975576825</v>
      </c>
      <c r="W14" s="27">
        <f t="shared" si="6"/>
        <v>7.000000000000001</v>
      </c>
    </row>
    <row r="15" spans="1:23" ht="15">
      <c r="A15" s="8">
        <f t="shared" si="1"/>
        <v>90</v>
      </c>
      <c r="B15" s="9">
        <f t="shared" si="7"/>
        <v>9</v>
      </c>
      <c r="C15" s="26">
        <f t="shared" si="2"/>
        <v>2.1972245773362196</v>
      </c>
      <c r="D15" s="26">
        <f t="shared" si="8"/>
        <v>15.721193767029067</v>
      </c>
      <c r="E15" s="31" t="s">
        <v>0</v>
      </c>
      <c r="F15" s="27"/>
      <c r="H15" s="34">
        <f t="shared" si="9"/>
        <v>30.59022862539063</v>
      </c>
      <c r="I15" s="26">
        <f t="shared" si="10"/>
        <v>3.059022862539063</v>
      </c>
      <c r="J15" s="26">
        <f t="shared" si="11"/>
        <v>1.1180955390012697</v>
      </c>
      <c r="K15" s="27">
        <f>(1/LOG(1+$E$2))*LOG(I15)</f>
        <v>8.000000000000005</v>
      </c>
      <c r="M15" s="8">
        <f t="shared" si="3"/>
        <v>90</v>
      </c>
      <c r="N15" s="9">
        <f t="shared" si="0"/>
        <v>9</v>
      </c>
      <c r="O15" s="26">
        <f t="shared" si="4"/>
        <v>2.1972245773362196</v>
      </c>
      <c r="P15" s="26">
        <f t="shared" si="13"/>
        <v>12.051370205330953</v>
      </c>
      <c r="Q15" s="31" t="s">
        <v>0</v>
      </c>
      <c r="R15" s="27"/>
      <c r="T15" s="34">
        <f t="shared" si="14"/>
        <v>42.998169600000004</v>
      </c>
      <c r="U15" s="26">
        <f t="shared" si="15"/>
        <v>4.29981696</v>
      </c>
      <c r="V15" s="26">
        <f t="shared" si="5"/>
        <v>1.458572454351637</v>
      </c>
      <c r="W15" s="27">
        <f t="shared" si="6"/>
        <v>8.000000000000002</v>
      </c>
    </row>
    <row r="16" spans="1:23" ht="15">
      <c r="A16" s="8">
        <f t="shared" si="1"/>
        <v>100</v>
      </c>
      <c r="B16" s="9">
        <f t="shared" si="7"/>
        <v>10</v>
      </c>
      <c r="C16" s="26">
        <f t="shared" si="2"/>
        <v>2.302585092994046</v>
      </c>
      <c r="D16" s="26">
        <f t="shared" si="8"/>
        <v>16.475050746027044</v>
      </c>
      <c r="E16" s="31" t="s">
        <v>0</v>
      </c>
      <c r="F16" s="27"/>
      <c r="H16" s="34">
        <f t="shared" si="9"/>
        <v>35.17876291919922</v>
      </c>
      <c r="I16" s="26">
        <f t="shared" si="10"/>
        <v>3.5178762919199222</v>
      </c>
      <c r="J16" s="26">
        <f t="shared" si="11"/>
        <v>1.2578574813764283</v>
      </c>
      <c r="K16" s="27">
        <f t="shared" si="12"/>
        <v>9.000000000000005</v>
      </c>
      <c r="M16" s="8">
        <f t="shared" si="3"/>
        <v>100</v>
      </c>
      <c r="N16" s="9">
        <f t="shared" si="0"/>
        <v>10</v>
      </c>
      <c r="O16" s="26">
        <f t="shared" si="4"/>
        <v>2.302585092994046</v>
      </c>
      <c r="P16" s="26">
        <f t="shared" si="13"/>
        <v>12.629253136513338</v>
      </c>
      <c r="Q16" s="31" t="s">
        <v>0</v>
      </c>
      <c r="R16" s="27"/>
      <c r="T16" s="34">
        <f t="shared" si="14"/>
        <v>51.59780352000001</v>
      </c>
      <c r="U16" s="26">
        <f t="shared" si="15"/>
        <v>5.159780352</v>
      </c>
      <c r="V16" s="26">
        <f t="shared" si="5"/>
        <v>1.6408940111455916</v>
      </c>
      <c r="W16" s="27">
        <f t="shared" si="6"/>
        <v>9.000000000000002</v>
      </c>
    </row>
    <row r="17" spans="1:23" ht="12.75">
      <c r="A17" s="8">
        <f t="shared" si="1"/>
        <v>110</v>
      </c>
      <c r="B17" s="9">
        <f t="shared" si="7"/>
        <v>11</v>
      </c>
      <c r="C17" s="26">
        <f t="shared" si="2"/>
        <v>2.3978952727983707</v>
      </c>
      <c r="D17" s="26">
        <f t="shared" si="8"/>
        <v>17.156997334523123</v>
      </c>
      <c r="E17" s="26"/>
      <c r="F17" s="27"/>
      <c r="H17" s="34">
        <f t="shared" si="9"/>
        <v>40.45557735707911</v>
      </c>
      <c r="I17" s="26">
        <f t="shared" si="10"/>
        <v>4.045557735707911</v>
      </c>
      <c r="J17" s="26">
        <f t="shared" si="11"/>
        <v>1.397619423751587</v>
      </c>
      <c r="K17" s="27">
        <f t="shared" si="12"/>
        <v>10.000000000000009</v>
      </c>
      <c r="M17" s="8">
        <f t="shared" si="3"/>
        <v>110</v>
      </c>
      <c r="N17" s="9">
        <f t="shared" si="0"/>
        <v>11</v>
      </c>
      <c r="O17" s="26">
        <f t="shared" si="4"/>
        <v>2.3978952727983707</v>
      </c>
      <c r="P17" s="26">
        <f t="shared" si="13"/>
        <v>13.152011835376562</v>
      </c>
      <c r="Q17" s="26"/>
      <c r="R17" s="27"/>
      <c r="T17" s="34">
        <f t="shared" si="14"/>
        <v>61.91736422400001</v>
      </c>
      <c r="U17" s="26">
        <f t="shared" si="15"/>
        <v>6.191736422400001</v>
      </c>
      <c r="V17" s="26">
        <f t="shared" si="5"/>
        <v>1.8232155679395463</v>
      </c>
      <c r="W17" s="27">
        <f t="shared" si="6"/>
        <v>10.000000000000002</v>
      </c>
    </row>
    <row r="18" spans="1:23" ht="12.75">
      <c r="A18" s="8">
        <f t="shared" si="1"/>
        <v>120</v>
      </c>
      <c r="B18" s="9">
        <f t="shared" si="7"/>
        <v>12</v>
      </c>
      <c r="C18" s="26">
        <f t="shared" si="2"/>
        <v>2.4849066497880004</v>
      </c>
      <c r="D18" s="26">
        <f t="shared" si="8"/>
        <v>17.779565792795317</v>
      </c>
      <c r="E18" s="26"/>
      <c r="F18" s="27"/>
      <c r="H18" s="34">
        <f t="shared" si="9"/>
        <v>46.523913960640975</v>
      </c>
      <c r="I18" s="26">
        <f t="shared" si="10"/>
        <v>4.652391396064098</v>
      </c>
      <c r="J18" s="26">
        <f t="shared" si="11"/>
        <v>1.537381366126746</v>
      </c>
      <c r="K18" s="27">
        <f t="shared" si="12"/>
        <v>11.000000000000007</v>
      </c>
      <c r="M18" s="8">
        <f t="shared" si="3"/>
        <v>120</v>
      </c>
      <c r="N18" s="9">
        <f t="shared" si="0"/>
        <v>12</v>
      </c>
      <c r="O18" s="26">
        <f t="shared" si="4"/>
        <v>2.4849066497880004</v>
      </c>
      <c r="P18" s="26">
        <f t="shared" si="13"/>
        <v>13.62925313651334</v>
      </c>
      <c r="Q18" s="26"/>
      <c r="R18" s="27"/>
      <c r="T18" s="34">
        <f t="shared" si="14"/>
        <v>74.3008370688</v>
      </c>
      <c r="U18" s="26">
        <f t="shared" si="15"/>
        <v>7.4300837068800005</v>
      </c>
      <c r="V18" s="26">
        <f t="shared" si="5"/>
        <v>2.0055371247335008</v>
      </c>
      <c r="W18" s="27">
        <f t="shared" si="6"/>
        <v>11.000000000000002</v>
      </c>
    </row>
    <row r="19" spans="1:23" ht="12.75">
      <c r="A19" s="8">
        <f t="shared" si="1"/>
        <v>130</v>
      </c>
      <c r="B19" s="9">
        <f t="shared" si="7"/>
        <v>13</v>
      </c>
      <c r="C19" s="26">
        <f t="shared" si="2"/>
        <v>2.5649493574615367</v>
      </c>
      <c r="D19" s="26">
        <f t="shared" si="8"/>
        <v>18.352273257454616</v>
      </c>
      <c r="E19" s="26"/>
      <c r="F19" s="27"/>
      <c r="H19" s="34">
        <f t="shared" si="9"/>
        <v>53.502501054737124</v>
      </c>
      <c r="I19" s="26">
        <f t="shared" si="10"/>
        <v>5.350250105473712</v>
      </c>
      <c r="J19" s="26">
        <f t="shared" si="11"/>
        <v>1.6771433085019045</v>
      </c>
      <c r="K19" s="27">
        <f t="shared" si="12"/>
        <v>12.000000000000009</v>
      </c>
      <c r="M19" s="8">
        <f t="shared" si="3"/>
        <v>130</v>
      </c>
      <c r="N19" s="9">
        <f t="shared" si="0"/>
        <v>13</v>
      </c>
      <c r="O19" s="26">
        <f t="shared" si="4"/>
        <v>2.5649493574615367</v>
      </c>
      <c r="P19" s="26">
        <f t="shared" si="13"/>
        <v>14.0682725760193</v>
      </c>
      <c r="Q19" s="26"/>
      <c r="R19" s="27"/>
      <c r="T19" s="34">
        <f t="shared" si="14"/>
        <v>89.16100448256</v>
      </c>
      <c r="U19" s="26">
        <f t="shared" si="15"/>
        <v>8.916100448256</v>
      </c>
      <c r="V19" s="26">
        <f t="shared" si="5"/>
        <v>2.1878586815274557</v>
      </c>
      <c r="W19" s="27">
        <f t="shared" si="6"/>
        <v>12.000000000000002</v>
      </c>
    </row>
    <row r="20" spans="1:23" ht="12.75">
      <c r="A20" s="8">
        <f t="shared" si="1"/>
        <v>140</v>
      </c>
      <c r="B20" s="9">
        <f t="shared" si="7"/>
        <v>14</v>
      </c>
      <c r="C20" s="26">
        <f t="shared" si="2"/>
        <v>2.6390573296152584</v>
      </c>
      <c r="D20" s="26">
        <f t="shared" si="8"/>
        <v>18.882517549243264</v>
      </c>
      <c r="E20" s="26"/>
      <c r="F20" s="27"/>
      <c r="H20" s="34">
        <f t="shared" si="9"/>
        <v>61.52787621294769</v>
      </c>
      <c r="I20" s="26">
        <f t="shared" si="10"/>
        <v>6.1527876212947685</v>
      </c>
      <c r="J20" s="26">
        <f t="shared" si="11"/>
        <v>1.8169052508770631</v>
      </c>
      <c r="K20" s="27">
        <f t="shared" si="12"/>
        <v>13.000000000000009</v>
      </c>
      <c r="M20" s="8">
        <f t="shared" si="3"/>
        <v>140</v>
      </c>
      <c r="N20" s="9">
        <f t="shared" si="0"/>
        <v>14</v>
      </c>
      <c r="O20" s="26">
        <f t="shared" si="4"/>
        <v>2.6390573296152584</v>
      </c>
      <c r="P20" s="26">
        <f t="shared" si="13"/>
        <v>14.474741089435257</v>
      </c>
      <c r="Q20" s="26"/>
      <c r="R20" s="27"/>
      <c r="T20" s="34">
        <f t="shared" si="14"/>
        <v>106.99320537907201</v>
      </c>
      <c r="U20" s="26">
        <f t="shared" si="15"/>
        <v>10.699320537907202</v>
      </c>
      <c r="V20" s="26">
        <f t="shared" si="5"/>
        <v>2.37018023832141</v>
      </c>
      <c r="W20" s="27">
        <f t="shared" si="6"/>
        <v>13.000000000000004</v>
      </c>
    </row>
    <row r="21" spans="1:23" ht="13.5" thickBot="1">
      <c r="A21" s="10">
        <f t="shared" si="1"/>
        <v>150</v>
      </c>
      <c r="B21" s="11">
        <f t="shared" si="7"/>
        <v>15</v>
      </c>
      <c r="C21" s="32">
        <f>LN(B21)</f>
        <v>2.70805020110221</v>
      </c>
      <c r="D21" s="32">
        <f t="shared" si="8"/>
        <v>19.376163174901187</v>
      </c>
      <c r="E21" s="32"/>
      <c r="F21" s="33"/>
      <c r="H21" s="34">
        <f t="shared" si="9"/>
        <v>70.75705764488984</v>
      </c>
      <c r="I21" s="26">
        <f t="shared" si="10"/>
        <v>7.075705764488984</v>
      </c>
      <c r="J21" s="26">
        <f t="shared" si="11"/>
        <v>1.956667193252222</v>
      </c>
      <c r="K21" s="27">
        <f t="shared" si="12"/>
        <v>14.00000000000001</v>
      </c>
      <c r="M21" s="10">
        <f t="shared" si="3"/>
        <v>150</v>
      </c>
      <c r="N21" s="11">
        <f t="shared" si="0"/>
        <v>15</v>
      </c>
      <c r="O21" s="32">
        <f t="shared" si="4"/>
        <v>2.70805020110221</v>
      </c>
      <c r="P21" s="32">
        <f t="shared" si="13"/>
        <v>14.853154222254885</v>
      </c>
      <c r="Q21" s="32"/>
      <c r="R21" s="33"/>
      <c r="T21" s="34">
        <f>T20+T20*$Q$2</f>
        <v>128.3918464548864</v>
      </c>
      <c r="U21" s="26">
        <f>T21/$Q$1</f>
        <v>12.83918464548864</v>
      </c>
      <c r="V21" s="26">
        <f t="shared" si="5"/>
        <v>2.5525017951153646</v>
      </c>
      <c r="W21" s="27">
        <f t="shared" si="6"/>
        <v>14.000000000000002</v>
      </c>
    </row>
    <row r="22" spans="3:23" ht="13.5" thickBot="1">
      <c r="C22" s="29"/>
      <c r="H22" s="35">
        <f>H21+H21*$E$2</f>
        <v>81.37061629162332</v>
      </c>
      <c r="I22" s="32">
        <f t="shared" si="10"/>
        <v>8.137061629162332</v>
      </c>
      <c r="J22" s="32">
        <f t="shared" si="11"/>
        <v>2.0964291356273805</v>
      </c>
      <c r="K22" s="33">
        <f t="shared" si="12"/>
        <v>15.00000000000001</v>
      </c>
      <c r="T22" s="35">
        <f>T21+T21*$Q$2</f>
        <v>154.0702157458637</v>
      </c>
      <c r="U22" s="32">
        <f>T22/$Q$1</f>
        <v>15.40702157458637</v>
      </c>
      <c r="V22" s="32">
        <f t="shared" si="5"/>
        <v>2.7348233519093195</v>
      </c>
      <c r="W22" s="33">
        <f t="shared" si="6"/>
        <v>15.000000000000004</v>
      </c>
    </row>
    <row r="23" spans="3:4" ht="12.75">
      <c r="C23" s="42" t="s">
        <v>17</v>
      </c>
      <c r="D23" s="43"/>
    </row>
    <row r="24" spans="8:10" ht="13.5" thickBot="1">
      <c r="H24" s="29"/>
      <c r="J24" s="29"/>
    </row>
    <row r="25" spans="1:35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12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</row>
    <row r="27" spans="1:3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0"/>
    </row>
    <row r="28" spans="1:35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1:35" ht="12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1:3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1:35" ht="12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1:35" ht="12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1:35" ht="12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1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4" spans="1:35" ht="12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1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1:35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1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  <row r="36" spans="1:35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12.7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</row>
    <row r="38" spans="1:3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1:35" ht="12.7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1:35" ht="12.7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1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1:35" ht="12.7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/>
      <c r="Q41" s="1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1:35" ht="12.7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  <c r="Q42" s="1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1:35" ht="12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  <c r="Q43" s="1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1:35" ht="12.7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1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</row>
    <row r="45" spans="1:35" ht="12.7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  <c r="Q45" s="1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</row>
    <row r="46" spans="1:35" ht="12.7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  <c r="Q46" s="1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</row>
    <row r="47" spans="1:35" ht="12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  <c r="Q47" s="1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</row>
    <row r="48" spans="1:35" ht="12.7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  <row r="49" spans="1:35" ht="12.7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1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</row>
    <row r="50" spans="1:35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1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/>
    </row>
    <row r="51" spans="1:35" ht="12.7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1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</row>
    <row r="52" spans="1:35" ht="12.7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/>
    </row>
    <row r="53" spans="1:35" ht="12.7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  <c r="Q53" s="1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</row>
    <row r="54" spans="1:35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1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/>
    </row>
    <row r="55" spans="1:35" ht="12.7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1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</row>
    <row r="56" spans="1:35" ht="12.7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  <c r="Q56" s="1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0"/>
    </row>
    <row r="57" spans="1:35" ht="12.7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  <c r="Q57" s="18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0"/>
    </row>
    <row r="58" spans="1:35" ht="13.5" thickBo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3"/>
      <c r="Q58" s="21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</sheetData>
  <mergeCells count="4">
    <mergeCell ref="A4:F4"/>
    <mergeCell ref="H4:K4"/>
    <mergeCell ref="T4:W4"/>
    <mergeCell ref="M4:R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69"/>
  <sheetViews>
    <sheetView workbookViewId="0" topLeftCell="B4">
      <selection activeCell="C35" sqref="C35"/>
    </sheetView>
  </sheetViews>
  <sheetFormatPr defaultColWidth="9.140625" defaultRowHeight="12.75"/>
  <sheetData>
    <row r="2" ht="12.75">
      <c r="N2">
        <v>0</v>
      </c>
    </row>
    <row r="3" ht="13.5" thickBot="1">
      <c r="N3">
        <v>10</v>
      </c>
    </row>
    <row r="4" spans="4:11" ht="13.5" thickBot="1">
      <c r="D4" s="3" t="s">
        <v>2</v>
      </c>
      <c r="E4" s="4"/>
      <c r="F4" s="4"/>
      <c r="G4" s="4"/>
      <c r="H4" s="3" t="s">
        <v>3</v>
      </c>
      <c r="J4" s="5" t="s">
        <v>1</v>
      </c>
      <c r="K4" s="6">
        <v>0.5</v>
      </c>
    </row>
    <row r="5" spans="3:11" ht="12.75">
      <c r="C5" s="3" t="s">
        <v>4</v>
      </c>
      <c r="K5" s="3" t="s">
        <v>5</v>
      </c>
    </row>
    <row r="6" spans="3:11" ht="12.75">
      <c r="C6">
        <v>1</v>
      </c>
      <c r="D6">
        <f>LOG(C6)</f>
        <v>0</v>
      </c>
      <c r="H6">
        <f>C6^$K$4</f>
        <v>1</v>
      </c>
      <c r="K6">
        <f>C6/$K$4</f>
        <v>2</v>
      </c>
    </row>
    <row r="7" spans="3:11" ht="12.75">
      <c r="C7">
        <v>2</v>
      </c>
      <c r="D7">
        <f>LOG(C7)</f>
        <v>0.3010299956639812</v>
      </c>
      <c r="E7" s="2">
        <f>D9-D7</f>
        <v>0.3010299956639812</v>
      </c>
      <c r="H7">
        <f>C7^$K$4</f>
        <v>1.4142135623730951</v>
      </c>
      <c r="K7">
        <f aca="true" t="shared" si="0" ref="K7:K41">C7/$K$4</f>
        <v>4</v>
      </c>
    </row>
    <row r="8" spans="3:11" ht="12.75">
      <c r="C8">
        <v>3</v>
      </c>
      <c r="D8">
        <f aca="true" t="shared" si="1" ref="D8:D69">LOG(C8)</f>
        <v>0.47712125471966244</v>
      </c>
      <c r="E8" s="2">
        <f>D11-D8</f>
        <v>0.3010299956639812</v>
      </c>
      <c r="H8">
        <f aca="true" t="shared" si="2" ref="H8:H41">C8^$K$4</f>
        <v>1.7320508075688772</v>
      </c>
      <c r="K8">
        <f t="shared" si="0"/>
        <v>6</v>
      </c>
    </row>
    <row r="9" spans="3:11" ht="12.75">
      <c r="C9">
        <v>4</v>
      </c>
      <c r="D9">
        <f t="shared" si="1"/>
        <v>0.6020599913279624</v>
      </c>
      <c r="E9" s="2">
        <f>D13-D9</f>
        <v>0.30102999566398114</v>
      </c>
      <c r="H9">
        <f t="shared" si="2"/>
        <v>2</v>
      </c>
      <c r="I9" s="2">
        <f>H21/H9</f>
        <v>2</v>
      </c>
      <c r="K9">
        <f t="shared" si="0"/>
        <v>8</v>
      </c>
    </row>
    <row r="10" spans="3:11" ht="12.75">
      <c r="C10">
        <v>5</v>
      </c>
      <c r="D10">
        <f t="shared" si="1"/>
        <v>0.6989700043360189</v>
      </c>
      <c r="E10" s="2">
        <f>D15-D10</f>
        <v>0.30102999566398114</v>
      </c>
      <c r="H10">
        <f t="shared" si="2"/>
        <v>2.23606797749979</v>
      </c>
      <c r="I10" s="2"/>
      <c r="K10">
        <f t="shared" si="0"/>
        <v>10</v>
      </c>
    </row>
    <row r="11" spans="3:11" ht="12.75">
      <c r="C11">
        <v>6</v>
      </c>
      <c r="D11">
        <f t="shared" si="1"/>
        <v>0.7781512503836436</v>
      </c>
      <c r="E11" s="2">
        <f>D17-D11</f>
        <v>0.30102999566398125</v>
      </c>
      <c r="H11">
        <f t="shared" si="2"/>
        <v>2.449489742783178</v>
      </c>
      <c r="I11" s="2"/>
      <c r="K11">
        <f t="shared" si="0"/>
        <v>12</v>
      </c>
    </row>
    <row r="12" spans="3:11" ht="12.75">
      <c r="C12">
        <v>7</v>
      </c>
      <c r="D12">
        <f t="shared" si="1"/>
        <v>0.8450980400142568</v>
      </c>
      <c r="E12" s="2">
        <f>D19-D12</f>
        <v>0.30102999566398114</v>
      </c>
      <c r="H12">
        <f t="shared" si="2"/>
        <v>2.6457513110645907</v>
      </c>
      <c r="I12" s="2"/>
      <c r="K12">
        <f t="shared" si="0"/>
        <v>14</v>
      </c>
    </row>
    <row r="13" spans="3:11" ht="12.75">
      <c r="C13">
        <v>8</v>
      </c>
      <c r="D13">
        <f t="shared" si="1"/>
        <v>0.9030899869919435</v>
      </c>
      <c r="E13" s="2">
        <f>D21-D13</f>
        <v>0.30102999566398125</v>
      </c>
      <c r="H13">
        <f t="shared" si="2"/>
        <v>2.8284271247461903</v>
      </c>
      <c r="I13" s="2"/>
      <c r="K13">
        <f t="shared" si="0"/>
        <v>16</v>
      </c>
    </row>
    <row r="14" spans="3:11" ht="15" customHeight="1">
      <c r="C14">
        <v>9</v>
      </c>
      <c r="D14">
        <f t="shared" si="1"/>
        <v>0.9542425094393249</v>
      </c>
      <c r="E14" s="1" t="s">
        <v>0</v>
      </c>
      <c r="H14">
        <f t="shared" si="2"/>
        <v>3</v>
      </c>
      <c r="I14" s="2">
        <f>H41/H14</f>
        <v>2</v>
      </c>
      <c r="K14">
        <f t="shared" si="0"/>
        <v>18</v>
      </c>
    </row>
    <row r="15" spans="3:11" ht="15" customHeight="1">
      <c r="C15">
        <v>10</v>
      </c>
      <c r="D15">
        <f t="shared" si="1"/>
        <v>1</v>
      </c>
      <c r="E15" s="1" t="s">
        <v>0</v>
      </c>
      <c r="H15">
        <f t="shared" si="2"/>
        <v>3.1622776601683795</v>
      </c>
      <c r="I15" s="1" t="s">
        <v>0</v>
      </c>
      <c r="K15">
        <f t="shared" si="0"/>
        <v>20</v>
      </c>
    </row>
    <row r="16" spans="3:11" ht="15.75" customHeight="1">
      <c r="C16">
        <v>11</v>
      </c>
      <c r="D16">
        <f t="shared" si="1"/>
        <v>1.0413926851582251</v>
      </c>
      <c r="E16" s="1" t="s">
        <v>0</v>
      </c>
      <c r="H16">
        <f t="shared" si="2"/>
        <v>3.3166247903554</v>
      </c>
      <c r="I16" s="1" t="s">
        <v>0</v>
      </c>
      <c r="K16">
        <f t="shared" si="0"/>
        <v>22</v>
      </c>
    </row>
    <row r="17" spans="3:11" ht="15" customHeight="1">
      <c r="C17">
        <v>12</v>
      </c>
      <c r="D17">
        <f t="shared" si="1"/>
        <v>1.0791812460476249</v>
      </c>
      <c r="H17">
        <f t="shared" si="2"/>
        <v>3.4641016151377544</v>
      </c>
      <c r="I17" s="1" t="s">
        <v>0</v>
      </c>
      <c r="K17">
        <f t="shared" si="0"/>
        <v>24</v>
      </c>
    </row>
    <row r="18" spans="3:11" ht="12.75">
      <c r="C18">
        <v>13</v>
      </c>
      <c r="D18">
        <f t="shared" si="1"/>
        <v>1.1139433523068367</v>
      </c>
      <c r="H18">
        <f t="shared" si="2"/>
        <v>3.605551275463989</v>
      </c>
      <c r="K18">
        <f t="shared" si="0"/>
        <v>26</v>
      </c>
    </row>
    <row r="19" spans="3:11" ht="12.75">
      <c r="C19">
        <v>14</v>
      </c>
      <c r="D19">
        <f t="shared" si="1"/>
        <v>1.146128035678238</v>
      </c>
      <c r="H19">
        <f t="shared" si="2"/>
        <v>3.7416573867739413</v>
      </c>
      <c r="K19">
        <f t="shared" si="0"/>
        <v>28</v>
      </c>
    </row>
    <row r="20" spans="3:11" ht="12.75">
      <c r="C20">
        <v>15</v>
      </c>
      <c r="D20">
        <f t="shared" si="1"/>
        <v>1.1760912590556813</v>
      </c>
      <c r="H20">
        <f t="shared" si="2"/>
        <v>3.872983346207417</v>
      </c>
      <c r="K20">
        <f t="shared" si="0"/>
        <v>30</v>
      </c>
    </row>
    <row r="21" spans="3:11" ht="12.75">
      <c r="C21">
        <v>16</v>
      </c>
      <c r="D21">
        <f t="shared" si="1"/>
        <v>1.2041199826559248</v>
      </c>
      <c r="H21">
        <f t="shared" si="2"/>
        <v>4</v>
      </c>
      <c r="K21">
        <f t="shared" si="0"/>
        <v>32</v>
      </c>
    </row>
    <row r="22" spans="3:11" ht="12.75">
      <c r="C22">
        <v>17</v>
      </c>
      <c r="D22">
        <f t="shared" si="1"/>
        <v>1.2304489213782739</v>
      </c>
      <c r="H22">
        <f t="shared" si="2"/>
        <v>4.123105625617661</v>
      </c>
      <c r="K22">
        <f t="shared" si="0"/>
        <v>34</v>
      </c>
    </row>
    <row r="23" spans="3:11" ht="12.75">
      <c r="C23">
        <v>18</v>
      </c>
      <c r="D23">
        <f t="shared" si="1"/>
        <v>1.255272505103306</v>
      </c>
      <c r="H23">
        <f t="shared" si="2"/>
        <v>4.242640687119285</v>
      </c>
      <c r="K23">
        <f t="shared" si="0"/>
        <v>36</v>
      </c>
    </row>
    <row r="24" spans="3:11" ht="12.75">
      <c r="C24">
        <v>19</v>
      </c>
      <c r="D24">
        <f t="shared" si="1"/>
        <v>1.2787536009528289</v>
      </c>
      <c r="H24">
        <f t="shared" si="2"/>
        <v>4.358898943540674</v>
      </c>
      <c r="K24">
        <f t="shared" si="0"/>
        <v>38</v>
      </c>
    </row>
    <row r="25" spans="3:11" ht="12.75">
      <c r="C25">
        <v>20</v>
      </c>
      <c r="D25">
        <f t="shared" si="1"/>
        <v>1.3010299956639813</v>
      </c>
      <c r="H25">
        <f t="shared" si="2"/>
        <v>4.47213595499958</v>
      </c>
      <c r="K25">
        <f t="shared" si="0"/>
        <v>40</v>
      </c>
    </row>
    <row r="26" spans="3:11" ht="12.75">
      <c r="C26">
        <v>21</v>
      </c>
      <c r="D26">
        <f t="shared" si="1"/>
        <v>1.3222192947339193</v>
      </c>
      <c r="H26">
        <f t="shared" si="2"/>
        <v>4.58257569495584</v>
      </c>
      <c r="K26">
        <f t="shared" si="0"/>
        <v>42</v>
      </c>
    </row>
    <row r="27" spans="3:11" ht="12.75">
      <c r="C27">
        <v>22</v>
      </c>
      <c r="D27">
        <f t="shared" si="1"/>
        <v>1.3424226808222062</v>
      </c>
      <c r="H27">
        <f t="shared" si="2"/>
        <v>4.69041575982343</v>
      </c>
      <c r="K27">
        <f t="shared" si="0"/>
        <v>44</v>
      </c>
    </row>
    <row r="28" spans="3:11" ht="12.75">
      <c r="C28">
        <v>23</v>
      </c>
      <c r="D28">
        <f t="shared" si="1"/>
        <v>1.3617278360175928</v>
      </c>
      <c r="H28">
        <f t="shared" si="2"/>
        <v>4.795831523312719</v>
      </c>
      <c r="K28">
        <f t="shared" si="0"/>
        <v>46</v>
      </c>
    </row>
    <row r="29" spans="3:11" ht="12.75">
      <c r="C29">
        <v>24</v>
      </c>
      <c r="D29">
        <f t="shared" si="1"/>
        <v>1.380211241711606</v>
      </c>
      <c r="H29">
        <f t="shared" si="2"/>
        <v>4.898979485566356</v>
      </c>
      <c r="K29">
        <f t="shared" si="0"/>
        <v>48</v>
      </c>
    </row>
    <row r="30" spans="3:11" ht="12.75">
      <c r="C30">
        <v>25</v>
      </c>
      <c r="D30">
        <f t="shared" si="1"/>
        <v>1.3979400086720377</v>
      </c>
      <c r="H30">
        <f t="shared" si="2"/>
        <v>5</v>
      </c>
      <c r="K30">
        <f t="shared" si="0"/>
        <v>50</v>
      </c>
    </row>
    <row r="31" spans="3:11" ht="12.75">
      <c r="C31">
        <v>26</v>
      </c>
      <c r="D31">
        <f t="shared" si="1"/>
        <v>1.414973347970818</v>
      </c>
      <c r="H31">
        <f t="shared" si="2"/>
        <v>5.0990195135927845</v>
      </c>
      <c r="K31">
        <f t="shared" si="0"/>
        <v>52</v>
      </c>
    </row>
    <row r="32" spans="3:11" ht="12.75">
      <c r="C32">
        <v>27</v>
      </c>
      <c r="D32">
        <f t="shared" si="1"/>
        <v>1.4313637641589874</v>
      </c>
      <c r="H32">
        <f t="shared" si="2"/>
        <v>5.196152422706632</v>
      </c>
      <c r="K32">
        <f t="shared" si="0"/>
        <v>54</v>
      </c>
    </row>
    <row r="33" spans="3:11" ht="12.75">
      <c r="C33">
        <v>28</v>
      </c>
      <c r="D33">
        <f t="shared" si="1"/>
        <v>1.4471580313422192</v>
      </c>
      <c r="H33">
        <f t="shared" si="2"/>
        <v>5.291502622129181</v>
      </c>
      <c r="K33">
        <f t="shared" si="0"/>
        <v>56</v>
      </c>
    </row>
    <row r="34" spans="3:11" ht="12.75">
      <c r="C34">
        <v>29</v>
      </c>
      <c r="D34">
        <f t="shared" si="1"/>
        <v>1.462397997898956</v>
      </c>
      <c r="H34">
        <f t="shared" si="2"/>
        <v>5.385164807134504</v>
      </c>
      <c r="K34">
        <f t="shared" si="0"/>
        <v>58</v>
      </c>
    </row>
    <row r="35" spans="3:11" ht="12.75">
      <c r="C35">
        <v>30</v>
      </c>
      <c r="D35">
        <f t="shared" si="1"/>
        <v>1.4771212547196624</v>
      </c>
      <c r="H35">
        <f t="shared" si="2"/>
        <v>5.477225575051661</v>
      </c>
      <c r="K35">
        <f t="shared" si="0"/>
        <v>60</v>
      </c>
    </row>
    <row r="36" spans="3:11" ht="12.75">
      <c r="C36">
        <v>31</v>
      </c>
      <c r="D36">
        <f t="shared" si="1"/>
        <v>1.4913616938342726</v>
      </c>
      <c r="H36">
        <f t="shared" si="2"/>
        <v>5.5677643628300215</v>
      </c>
      <c r="K36">
        <f t="shared" si="0"/>
        <v>62</v>
      </c>
    </row>
    <row r="37" spans="3:11" ht="12.75">
      <c r="C37">
        <v>32</v>
      </c>
      <c r="D37">
        <f t="shared" si="1"/>
        <v>1.505149978319906</v>
      </c>
      <c r="H37">
        <f t="shared" si="2"/>
        <v>5.656854249492381</v>
      </c>
      <c r="K37">
        <f t="shared" si="0"/>
        <v>64</v>
      </c>
    </row>
    <row r="38" spans="3:11" ht="12.75">
      <c r="C38">
        <v>33</v>
      </c>
      <c r="D38">
        <f t="shared" si="1"/>
        <v>1.5185139398778875</v>
      </c>
      <c r="H38">
        <f t="shared" si="2"/>
        <v>5.744562646538029</v>
      </c>
      <c r="K38">
        <f t="shared" si="0"/>
        <v>66</v>
      </c>
    </row>
    <row r="39" spans="3:11" ht="12.75">
      <c r="C39">
        <v>34</v>
      </c>
      <c r="D39">
        <f t="shared" si="1"/>
        <v>1.5314789170422551</v>
      </c>
      <c r="H39">
        <f t="shared" si="2"/>
        <v>5.830951894845301</v>
      </c>
      <c r="K39">
        <f t="shared" si="0"/>
        <v>68</v>
      </c>
    </row>
    <row r="40" spans="3:11" ht="12.75">
      <c r="C40">
        <v>35</v>
      </c>
      <c r="D40">
        <f t="shared" si="1"/>
        <v>1.5440680443502757</v>
      </c>
      <c r="H40">
        <f t="shared" si="2"/>
        <v>5.916079783099616</v>
      </c>
      <c r="K40">
        <f t="shared" si="0"/>
        <v>70</v>
      </c>
    </row>
    <row r="41" spans="3:11" ht="12.75">
      <c r="C41">
        <v>36</v>
      </c>
      <c r="D41">
        <f t="shared" si="1"/>
        <v>1.5563025007672873</v>
      </c>
      <c r="H41">
        <f t="shared" si="2"/>
        <v>6</v>
      </c>
      <c r="K41">
        <f t="shared" si="0"/>
        <v>72</v>
      </c>
    </row>
    <row r="42" spans="3:11" ht="12.75">
      <c r="C42">
        <v>37</v>
      </c>
      <c r="D42">
        <f t="shared" si="1"/>
        <v>1.568201724066995</v>
      </c>
      <c r="H42">
        <f aca="true" t="shared" si="3" ref="H42:H53">C42^$K$4</f>
        <v>6.082762530298219</v>
      </c>
      <c r="K42">
        <f aca="true" t="shared" si="4" ref="K42:K53">C42/$K$4</f>
        <v>74</v>
      </c>
    </row>
    <row r="43" spans="3:11" ht="12.75">
      <c r="C43">
        <v>38</v>
      </c>
      <c r="D43">
        <f t="shared" si="1"/>
        <v>1.5797835966168101</v>
      </c>
      <c r="H43">
        <f t="shared" si="3"/>
        <v>6.164414002968976</v>
      </c>
      <c r="K43">
        <f t="shared" si="4"/>
        <v>76</v>
      </c>
    </row>
    <row r="44" spans="3:11" ht="12.75">
      <c r="C44">
        <v>39</v>
      </c>
      <c r="D44">
        <f t="shared" si="1"/>
        <v>1.591064607026499</v>
      </c>
      <c r="H44">
        <f t="shared" si="3"/>
        <v>6.244997998398398</v>
      </c>
      <c r="K44">
        <f t="shared" si="4"/>
        <v>78</v>
      </c>
    </row>
    <row r="45" spans="3:11" ht="12.75">
      <c r="C45">
        <v>40</v>
      </c>
      <c r="D45">
        <f t="shared" si="1"/>
        <v>1.6020599913279623</v>
      </c>
      <c r="H45">
        <f t="shared" si="3"/>
        <v>6.324555320336759</v>
      </c>
      <c r="K45">
        <f t="shared" si="4"/>
        <v>80</v>
      </c>
    </row>
    <row r="46" spans="3:11" ht="12.75">
      <c r="C46">
        <v>41</v>
      </c>
      <c r="D46">
        <f t="shared" si="1"/>
        <v>1.6127838567197355</v>
      </c>
      <c r="H46">
        <f t="shared" si="3"/>
        <v>6.4031242374328485</v>
      </c>
      <c r="K46">
        <f t="shared" si="4"/>
        <v>82</v>
      </c>
    </row>
    <row r="47" spans="3:11" ht="12.75">
      <c r="C47">
        <v>42</v>
      </c>
      <c r="D47">
        <f t="shared" si="1"/>
        <v>1.6232492903979006</v>
      </c>
      <c r="H47">
        <f t="shared" si="3"/>
        <v>6.48074069840786</v>
      </c>
      <c r="K47">
        <f t="shared" si="4"/>
        <v>84</v>
      </c>
    </row>
    <row r="48" spans="3:11" ht="12.75">
      <c r="C48">
        <v>43</v>
      </c>
      <c r="D48">
        <f t="shared" si="1"/>
        <v>1.6334684555795864</v>
      </c>
      <c r="H48">
        <f t="shared" si="3"/>
        <v>6.557438524302</v>
      </c>
      <c r="K48">
        <f t="shared" si="4"/>
        <v>86</v>
      </c>
    </row>
    <row r="49" spans="3:11" ht="12.75">
      <c r="C49">
        <v>44</v>
      </c>
      <c r="D49">
        <f t="shared" si="1"/>
        <v>1.6434526764861874</v>
      </c>
      <c r="H49">
        <f t="shared" si="3"/>
        <v>6.6332495807108</v>
      </c>
      <c r="K49">
        <f t="shared" si="4"/>
        <v>88</v>
      </c>
    </row>
    <row r="50" spans="3:11" ht="12.75">
      <c r="C50">
        <v>45</v>
      </c>
      <c r="D50">
        <f t="shared" si="1"/>
        <v>1.6532125137753437</v>
      </c>
      <c r="H50">
        <f t="shared" si="3"/>
        <v>6.708203932499369</v>
      </c>
      <c r="K50">
        <f t="shared" si="4"/>
        <v>90</v>
      </c>
    </row>
    <row r="51" spans="3:11" ht="12.75">
      <c r="C51">
        <v>46</v>
      </c>
      <c r="D51">
        <f t="shared" si="1"/>
        <v>1.662757831681574</v>
      </c>
      <c r="H51">
        <f t="shared" si="3"/>
        <v>6.782329983125268</v>
      </c>
      <c r="K51">
        <f t="shared" si="4"/>
        <v>92</v>
      </c>
    </row>
    <row r="52" spans="3:11" ht="12.75">
      <c r="C52">
        <v>47</v>
      </c>
      <c r="D52">
        <f t="shared" si="1"/>
        <v>1.6720978579357175</v>
      </c>
      <c r="H52">
        <f t="shared" si="3"/>
        <v>6.855654600401044</v>
      </c>
      <c r="K52">
        <f t="shared" si="4"/>
        <v>94</v>
      </c>
    </row>
    <row r="53" spans="3:11" ht="12.75">
      <c r="C53">
        <v>48</v>
      </c>
      <c r="D53">
        <f t="shared" si="1"/>
        <v>1.6812412373755872</v>
      </c>
      <c r="H53">
        <f t="shared" si="3"/>
        <v>6.928203230275509</v>
      </c>
      <c r="K53">
        <f t="shared" si="4"/>
        <v>96</v>
      </c>
    </row>
    <row r="54" spans="3:11" ht="12.75">
      <c r="C54">
        <v>49</v>
      </c>
      <c r="D54">
        <f t="shared" si="1"/>
        <v>1.6901960800285136</v>
      </c>
      <c r="H54">
        <f>C54^$K$4</f>
        <v>7</v>
      </c>
      <c r="K54">
        <f>C54/$K$4</f>
        <v>98</v>
      </c>
    </row>
    <row r="55" spans="3:11" ht="12.75">
      <c r="C55">
        <v>50</v>
      </c>
      <c r="D55">
        <f t="shared" si="1"/>
        <v>1.6989700043360187</v>
      </c>
      <c r="H55">
        <f aca="true" t="shared" si="5" ref="H55:H61">C55^$K$4</f>
        <v>7.0710678118654755</v>
      </c>
      <c r="K55">
        <f aca="true" t="shared" si="6" ref="K55:K61">C55/$K$4</f>
        <v>100</v>
      </c>
    </row>
    <row r="56" spans="3:11" ht="12.75">
      <c r="C56">
        <v>51</v>
      </c>
      <c r="D56">
        <f t="shared" si="1"/>
        <v>1.7075701760979363</v>
      </c>
      <c r="H56">
        <f t="shared" si="5"/>
        <v>7.14142842854285</v>
      </c>
      <c r="K56">
        <f t="shared" si="6"/>
        <v>102</v>
      </c>
    </row>
    <row r="57" spans="3:11" ht="12.75">
      <c r="C57">
        <v>52</v>
      </c>
      <c r="D57">
        <f t="shared" si="1"/>
        <v>1.7160033436347992</v>
      </c>
      <c r="H57">
        <f t="shared" si="5"/>
        <v>7.211102550927978</v>
      </c>
      <c r="K57">
        <f t="shared" si="6"/>
        <v>104</v>
      </c>
    </row>
    <row r="58" spans="3:11" ht="12.75">
      <c r="C58">
        <v>53</v>
      </c>
      <c r="D58">
        <f t="shared" si="1"/>
        <v>1.724275869600789</v>
      </c>
      <c r="H58">
        <f t="shared" si="5"/>
        <v>7.280109889280518</v>
      </c>
      <c r="K58">
        <f t="shared" si="6"/>
        <v>106</v>
      </c>
    </row>
    <row r="59" spans="3:11" ht="12.75">
      <c r="C59">
        <v>54</v>
      </c>
      <c r="D59">
        <f t="shared" si="1"/>
        <v>1.7323937598229686</v>
      </c>
      <c r="H59">
        <f t="shared" si="5"/>
        <v>7.3484692283495345</v>
      </c>
      <c r="K59">
        <f t="shared" si="6"/>
        <v>108</v>
      </c>
    </row>
    <row r="60" spans="3:11" ht="12.75">
      <c r="C60">
        <v>55</v>
      </c>
      <c r="D60">
        <f t="shared" si="1"/>
        <v>1.7403626894942439</v>
      </c>
      <c r="H60">
        <f t="shared" si="5"/>
        <v>7.416198487095663</v>
      </c>
      <c r="K60">
        <f t="shared" si="6"/>
        <v>110</v>
      </c>
    </row>
    <row r="61" spans="3:11" ht="12.75">
      <c r="C61">
        <v>56</v>
      </c>
      <c r="D61">
        <f t="shared" si="1"/>
        <v>1.7481880270062005</v>
      </c>
      <c r="H61">
        <f t="shared" si="5"/>
        <v>7.483314773547883</v>
      </c>
      <c r="K61">
        <f t="shared" si="6"/>
        <v>112</v>
      </c>
    </row>
    <row r="62" spans="3:11" ht="12.75">
      <c r="C62">
        <v>57</v>
      </c>
      <c r="D62">
        <f t="shared" si="1"/>
        <v>1.7558748556724915</v>
      </c>
      <c r="H62">
        <f aca="true" t="shared" si="7" ref="H62:H69">C62^$K$4</f>
        <v>7.54983443527075</v>
      </c>
      <c r="K62">
        <f aca="true" t="shared" si="8" ref="K62:K69">C62/$K$4</f>
        <v>114</v>
      </c>
    </row>
    <row r="63" spans="3:11" ht="12.75">
      <c r="C63">
        <v>58</v>
      </c>
      <c r="D63">
        <f t="shared" si="1"/>
        <v>1.7634279935629373</v>
      </c>
      <c r="H63">
        <f t="shared" si="7"/>
        <v>7.615773105863909</v>
      </c>
      <c r="K63">
        <f t="shared" si="8"/>
        <v>116</v>
      </c>
    </row>
    <row r="64" spans="3:11" ht="12.75">
      <c r="C64">
        <v>59</v>
      </c>
      <c r="D64">
        <f t="shared" si="1"/>
        <v>1.7708520116421442</v>
      </c>
      <c r="H64">
        <f t="shared" si="7"/>
        <v>7.681145747868608</v>
      </c>
      <c r="K64">
        <f t="shared" si="8"/>
        <v>118</v>
      </c>
    </row>
    <row r="65" spans="3:11" ht="12.75">
      <c r="C65">
        <v>60</v>
      </c>
      <c r="D65">
        <f t="shared" si="1"/>
        <v>1.7781512503836436</v>
      </c>
      <c r="H65">
        <f t="shared" si="7"/>
        <v>7.745966692414834</v>
      </c>
      <c r="K65">
        <f t="shared" si="8"/>
        <v>120</v>
      </c>
    </row>
    <row r="66" spans="3:11" ht="12.75">
      <c r="C66">
        <v>61</v>
      </c>
      <c r="D66">
        <f t="shared" si="1"/>
        <v>1.7853298350107671</v>
      </c>
      <c r="H66">
        <f t="shared" si="7"/>
        <v>7.810249675906654</v>
      </c>
      <c r="K66">
        <f t="shared" si="8"/>
        <v>122</v>
      </c>
    </row>
    <row r="67" spans="3:11" ht="12.75">
      <c r="C67">
        <v>62</v>
      </c>
      <c r="D67">
        <f t="shared" si="1"/>
        <v>1.792391689498254</v>
      </c>
      <c r="H67">
        <f t="shared" si="7"/>
        <v>7.874007874011811</v>
      </c>
      <c r="K67">
        <f t="shared" si="8"/>
        <v>124</v>
      </c>
    </row>
    <row r="68" spans="3:11" ht="12.75">
      <c r="C68">
        <v>63</v>
      </c>
      <c r="D68">
        <f t="shared" si="1"/>
        <v>1.7993405494535817</v>
      </c>
      <c r="H68">
        <f t="shared" si="7"/>
        <v>7.937253933193772</v>
      </c>
      <c r="K68">
        <f t="shared" si="8"/>
        <v>126</v>
      </c>
    </row>
    <row r="69" spans="3:11" ht="12.75">
      <c r="C69">
        <v>64</v>
      </c>
      <c r="D69">
        <f t="shared" si="1"/>
        <v>1.806179973983887</v>
      </c>
      <c r="H69">
        <f t="shared" si="7"/>
        <v>8</v>
      </c>
      <c r="K69">
        <f t="shared" si="8"/>
        <v>128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dip.psico.units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fantoni</dc:creator>
  <cp:keywords/>
  <dc:description/>
  <cp:lastModifiedBy>CarloF</cp:lastModifiedBy>
  <dcterms:created xsi:type="dcterms:W3CDTF">2007-10-22T20:52:27Z</dcterms:created>
  <dcterms:modified xsi:type="dcterms:W3CDTF">2018-05-08T07:34:16Z</dcterms:modified>
  <cp:category/>
  <cp:version/>
  <cp:contentType/>
  <cp:contentStatus/>
</cp:coreProperties>
</file>