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Esemp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3" i="1" l="1"/>
  <c r="D33" i="1"/>
  <c r="C34" i="1"/>
  <c r="C36" i="1" s="1"/>
  <c r="D36" i="1"/>
  <c r="B34" i="1"/>
  <c r="B36" i="1" s="1"/>
  <c r="B33" i="1"/>
  <c r="C29" i="1"/>
  <c r="D29" i="1"/>
  <c r="B29" i="1"/>
  <c r="C22" i="1"/>
  <c r="C23" i="1" s="1"/>
  <c r="D22" i="1"/>
  <c r="D23" i="1" s="1"/>
  <c r="B22" i="1"/>
  <c r="B23" i="1" s="1"/>
  <c r="C10" i="1"/>
  <c r="C12" i="1" s="1"/>
  <c r="C13" i="1" s="1"/>
  <c r="C17" i="1" s="1"/>
  <c r="D10" i="1"/>
  <c r="D12" i="1" s="1"/>
  <c r="D13" i="1" s="1"/>
  <c r="D17" i="1" s="1"/>
  <c r="B10" i="1"/>
  <c r="B12" i="1" s="1"/>
  <c r="B13" i="1" s="1"/>
  <c r="B17" i="1" s="1"/>
  <c r="D25" i="1" l="1"/>
  <c r="D37" i="1" s="1"/>
  <c r="D26" i="1"/>
  <c r="D28" i="1" s="1"/>
  <c r="C25" i="1"/>
  <c r="C37" i="1" s="1"/>
  <c r="B25" i="1"/>
  <c r="D30" i="1" l="1"/>
  <c r="C26" i="1"/>
  <c r="C28" i="1" s="1"/>
  <c r="C30" i="1" s="1"/>
  <c r="B26" i="1"/>
  <c r="B28" i="1" s="1"/>
  <c r="B37" i="1"/>
  <c r="C35" i="1" l="1"/>
  <c r="C38" i="1" s="1"/>
  <c r="D35" i="1"/>
  <c r="D38" i="1" s="1"/>
  <c r="B30" i="1"/>
  <c r="B35" i="1"/>
  <c r="B38" i="1" s="1"/>
</calcChain>
</file>

<file path=xl/sharedStrings.xml><?xml version="1.0" encoding="utf-8"?>
<sst xmlns="http://schemas.openxmlformats.org/spreadsheetml/2006/main" count="38" uniqueCount="34">
  <si>
    <t>Contributi previdenziali</t>
  </si>
  <si>
    <t>Reddito imponibile</t>
  </si>
  <si>
    <t>Imposta sostitutiva ("flat tax") 15%</t>
  </si>
  <si>
    <t>Iva su spese (ipotesi 22% su tutte le spese)</t>
  </si>
  <si>
    <t>Previdenza complementare</t>
  </si>
  <si>
    <t>Deduzione forfetaria (figurative)</t>
  </si>
  <si>
    <t>Compensi (= ricavi "per cassa")</t>
  </si>
  <si>
    <t>Spese (= costi "per cassa")</t>
  </si>
  <si>
    <t>Reddito professionale (profitto lordo)</t>
  </si>
  <si>
    <t>Architetto libero professionista  - ipotesi regime tradizionale</t>
  </si>
  <si>
    <t>Architetto libero professionista  - ipotesi regime forfetario "Flat"</t>
  </si>
  <si>
    <t>Mancato recupero Iva (ipotesi Iva 22% su tutti i costi)</t>
  </si>
  <si>
    <t>Stime del profitto netto in regime forfetario ("Flat")</t>
  </si>
  <si>
    <t>Flusso (profitto) netto in regime tradizionale</t>
  </si>
  <si>
    <t>Flusso (profitto) netto in regime forfetario</t>
  </si>
  <si>
    <t>Ulteriori elementi di "disturbo":</t>
  </si>
  <si>
    <t>Detrazioni per ristrutturazione edilizia</t>
  </si>
  <si>
    <t>Detrazioni  per spese di istruzione</t>
  </si>
  <si>
    <t>Detrazioni  per spese sanitarie</t>
  </si>
  <si>
    <t>Detrazioni per riqualificazione energetica</t>
  </si>
  <si>
    <t>Riscatto previdenziale anni di laurea</t>
  </si>
  <si>
    <t>Trattasi di oneri (spese) che danno diritto a deduzioni (= abbattimento dell'imponibile) o detrazioni (= "sconto" sull'imposta), ma che sono applicabili solo in presenza di redditi soggetti a tassazione tradizionale c.d. (Irpef "a scaglioni): in caso di redditi soggetti unicamente a Flat tax tali benefici fiscali vanno persi.</t>
  </si>
  <si>
    <t>Detrazioni/deduzioni per liberalità a Onlus etc</t>
  </si>
  <si>
    <t>Altre detrazioni di varia natura</t>
  </si>
  <si>
    <t>Reddito professionale ai fini Inarcassa</t>
  </si>
  <si>
    <t>Contributi previdenziali (Inarcassa soggettivo 14,5% + 60 maternità)</t>
  </si>
  <si>
    <t>Reddito professionale ai fini Imposta sostitutiva (Flat 15%)</t>
  </si>
  <si>
    <t>Totale "carico tributario"</t>
  </si>
  <si>
    <t>Spese al netto di Iva (le spese rimangono a prescindere dal regime fiscale adottato …)</t>
  </si>
  <si>
    <t>* professionista con più di 5 anni di attività professionale;</t>
  </si>
  <si>
    <t>* compensi e spese costanti negli anni</t>
  </si>
  <si>
    <t>Ipotesi di partenza</t>
  </si>
  <si>
    <t>N.B. per un neo architetto senza struttura propria la simulazione è totalmente diversa e non viene qui affrontata</t>
  </si>
  <si>
    <t>"Carico tributario" (Irpef + Add. FVG + Com.le Ud + Irap FVG)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</si>
</sst>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right"/>
    </xf>
    <xf numFmtId="0" fontId="3" fillId="2" borderId="0" xfId="0" applyFont="1" applyFill="1"/>
    <xf numFmtId="164" fontId="3" fillId="2" borderId="0" xfId="0" applyNumberFormat="1" applyFont="1" applyFill="1"/>
    <xf numFmtId="164" fontId="3" fillId="0" borderId="0" xfId="0" applyNumberFormat="1" applyFont="1"/>
    <xf numFmtId="0" fontId="3" fillId="3" borderId="0" xfId="0" applyFont="1" applyFill="1"/>
    <xf numFmtId="164" fontId="3" fillId="3" borderId="0" xfId="0" applyNumberFormat="1" applyFont="1" applyFill="1"/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0" borderId="0" xfId="0" applyFont="1" applyFill="1"/>
    <xf numFmtId="164" fontId="3" fillId="0" borderId="0" xfId="0" applyNumberFormat="1" applyFont="1" applyFill="1"/>
    <xf numFmtId="0" fontId="1" fillId="0" borderId="0" xfId="0" applyFont="1" applyBorder="1"/>
    <xf numFmtId="164" fontId="1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164" fontId="1" fillId="0" borderId="2" xfId="0" applyNumberFormat="1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1" fillId="0" borderId="5" xfId="0" applyNumberFormat="1" applyFont="1" applyBorder="1" applyAlignment="1">
      <alignment horizontal="justify" vertical="center" wrapText="1"/>
    </xf>
    <xf numFmtId="164" fontId="1" fillId="0" borderId="0" xfId="0" applyNumberFormat="1" applyFont="1" applyBorder="1" applyAlignment="1">
      <alignment horizontal="justify" vertical="center" wrapText="1"/>
    </xf>
    <xf numFmtId="164" fontId="1" fillId="0" borderId="6" xfId="0" applyNumberFormat="1" applyFont="1" applyBorder="1" applyAlignment="1">
      <alignment horizontal="justify" vertical="center" wrapText="1"/>
    </xf>
    <xf numFmtId="164" fontId="1" fillId="0" borderId="7" xfId="0" applyNumberFormat="1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B37" sqref="B37"/>
    </sheetView>
  </sheetViews>
  <sheetFormatPr defaultRowHeight="18.75" x14ac:dyDescent="0.3"/>
  <cols>
    <col min="1" max="1" width="95" style="5" customWidth="1"/>
    <col min="2" max="4" width="12.7109375" style="6" customWidth="1"/>
    <col min="5" max="8" width="13.7109375" style="6" customWidth="1"/>
    <col min="9" max="16384" width="9.140625" style="5"/>
  </cols>
  <sheetData>
    <row r="1" spans="1:9" x14ac:dyDescent="0.3">
      <c r="A1" s="23" t="s">
        <v>31</v>
      </c>
    </row>
    <row r="2" spans="1:9" x14ac:dyDescent="0.3">
      <c r="A2" s="23" t="s">
        <v>29</v>
      </c>
    </row>
    <row r="3" spans="1:9" x14ac:dyDescent="0.3">
      <c r="A3" s="23" t="s">
        <v>30</v>
      </c>
    </row>
    <row r="4" spans="1:9" x14ac:dyDescent="0.3">
      <c r="A4" s="23"/>
    </row>
    <row r="5" spans="1:9" x14ac:dyDescent="0.3">
      <c r="A5" s="23" t="s">
        <v>32</v>
      </c>
    </row>
    <row r="7" spans="1:9" ht="24.95" customHeight="1" x14ac:dyDescent="0.3">
      <c r="A7" s="36" t="s">
        <v>9</v>
      </c>
      <c r="B7" s="36"/>
      <c r="C7" s="36"/>
      <c r="D7" s="36"/>
    </row>
    <row r="8" spans="1:9" x14ac:dyDescent="0.3">
      <c r="A8" s="1" t="s">
        <v>6</v>
      </c>
      <c r="B8" s="2">
        <v>35000</v>
      </c>
      <c r="C8" s="2">
        <v>50000</v>
      </c>
      <c r="D8" s="2">
        <v>65000</v>
      </c>
    </row>
    <row r="9" spans="1:9" x14ac:dyDescent="0.3">
      <c r="A9" s="3" t="s">
        <v>7</v>
      </c>
      <c r="B9" s="4">
        <v>-15000</v>
      </c>
      <c r="C9" s="4">
        <v>-20000</v>
      </c>
      <c r="D9" s="4">
        <v>-26000</v>
      </c>
    </row>
    <row r="10" spans="1:9" x14ac:dyDescent="0.3">
      <c r="A10" s="7" t="s">
        <v>8</v>
      </c>
      <c r="B10" s="2">
        <f>SUM(B8:B9)</f>
        <v>20000</v>
      </c>
      <c r="C10" s="2">
        <f t="shared" ref="C10:D10" si="0">SUM(C8:C9)</f>
        <v>30000</v>
      </c>
      <c r="D10" s="2">
        <f t="shared" si="0"/>
        <v>39000</v>
      </c>
    </row>
    <row r="11" spans="1:9" x14ac:dyDescent="0.3">
      <c r="A11" s="1"/>
      <c r="B11" s="2"/>
      <c r="C11" s="2"/>
      <c r="D11" s="2"/>
    </row>
    <row r="12" spans="1:9" x14ac:dyDescent="0.3">
      <c r="A12" s="3" t="s">
        <v>25</v>
      </c>
      <c r="B12" s="4">
        <f>-(B10/100*14.5)-60</f>
        <v>-2960</v>
      </c>
      <c r="C12" s="4">
        <f>-(C10/100*14.5)-60</f>
        <v>-4410</v>
      </c>
      <c r="D12" s="4">
        <f>-(D10/100*14.5)-60</f>
        <v>-5715</v>
      </c>
    </row>
    <row r="13" spans="1:9" x14ac:dyDescent="0.3">
      <c r="A13" s="7" t="s">
        <v>1</v>
      </c>
      <c r="B13" s="2">
        <f>SUM(B10:B12)</f>
        <v>17040</v>
      </c>
      <c r="C13" s="2">
        <f>SUM(C10:C12)</f>
        <v>25590</v>
      </c>
      <c r="D13" s="2">
        <f>SUM(D10:D12)</f>
        <v>33285</v>
      </c>
    </row>
    <row r="14" spans="1:9" x14ac:dyDescent="0.3">
      <c r="A14" s="1"/>
      <c r="B14" s="2"/>
      <c r="C14" s="2"/>
      <c r="D14" s="2"/>
      <c r="I14" s="6"/>
    </row>
    <row r="15" spans="1:9" x14ac:dyDescent="0.3">
      <c r="A15" s="22" t="s">
        <v>33</v>
      </c>
      <c r="B15" s="10">
        <v>-3605</v>
      </c>
      <c r="C15" s="10">
        <v>-6615</v>
      </c>
      <c r="D15" s="10">
        <v>-9902</v>
      </c>
    </row>
    <row r="16" spans="1:9" x14ac:dyDescent="0.3">
      <c r="A16" s="1"/>
      <c r="B16" s="2"/>
      <c r="C16" s="2"/>
      <c r="D16" s="2"/>
    </row>
    <row r="17" spans="1:8" x14ac:dyDescent="0.3">
      <c r="A17" s="8" t="s">
        <v>13</v>
      </c>
      <c r="B17" s="9">
        <f>SUM(B13:B15)</f>
        <v>13435</v>
      </c>
      <c r="C17" s="9">
        <f t="shared" ref="C17:D17" si="1">SUM(C13:C15)</f>
        <v>18975</v>
      </c>
      <c r="D17" s="9">
        <f t="shared" si="1"/>
        <v>23383</v>
      </c>
    </row>
    <row r="18" spans="1:8" x14ac:dyDescent="0.3">
      <c r="A18" s="1"/>
      <c r="B18" s="2"/>
      <c r="C18" s="2"/>
      <c r="D18" s="2"/>
    </row>
    <row r="19" spans="1:8" x14ac:dyDescent="0.3">
      <c r="A19" s="1"/>
      <c r="B19" s="2"/>
      <c r="C19" s="2"/>
      <c r="D19" s="2"/>
    </row>
    <row r="20" spans="1:8" ht="24.95" customHeight="1" x14ac:dyDescent="0.3">
      <c r="A20" s="37" t="s">
        <v>10</v>
      </c>
      <c r="B20" s="37"/>
      <c r="C20" s="37"/>
      <c r="D20" s="37"/>
    </row>
    <row r="21" spans="1:8" x14ac:dyDescent="0.3">
      <c r="A21" s="1" t="s">
        <v>6</v>
      </c>
      <c r="B21" s="2">
        <v>35000</v>
      </c>
      <c r="C21" s="2">
        <v>50000</v>
      </c>
      <c r="D21" s="2">
        <v>65000</v>
      </c>
    </row>
    <row r="22" spans="1:8" s="20" customFormat="1" x14ac:dyDescent="0.3">
      <c r="A22" s="3" t="s">
        <v>5</v>
      </c>
      <c r="B22" s="4">
        <f>-B21/100*22</f>
        <v>-7700</v>
      </c>
      <c r="C22" s="4">
        <f t="shared" ref="C22:D22" si="2">-C21/100*22</f>
        <v>-11000</v>
      </c>
      <c r="D22" s="4">
        <f t="shared" si="2"/>
        <v>-14300</v>
      </c>
      <c r="E22" s="19"/>
      <c r="F22" s="19"/>
      <c r="G22" s="19"/>
      <c r="H22" s="19"/>
    </row>
    <row r="23" spans="1:8" x14ac:dyDescent="0.3">
      <c r="A23" s="21" t="s">
        <v>24</v>
      </c>
      <c r="B23" s="18">
        <f>SUM(B21:B22)</f>
        <v>27300</v>
      </c>
      <c r="C23" s="18">
        <f>SUM(C21:C22)</f>
        <v>39000</v>
      </c>
      <c r="D23" s="18">
        <f>SUM(D21:D22)</f>
        <v>50700</v>
      </c>
    </row>
    <row r="24" spans="1:8" x14ac:dyDescent="0.3">
      <c r="A24" s="21"/>
      <c r="B24" s="18"/>
      <c r="C24" s="18"/>
      <c r="D24" s="18"/>
    </row>
    <row r="25" spans="1:8" s="20" customFormat="1" x14ac:dyDescent="0.3">
      <c r="A25" s="3" t="s">
        <v>25</v>
      </c>
      <c r="B25" s="4">
        <f>-(B23/100*14.5)-60</f>
        <v>-4018.5</v>
      </c>
      <c r="C25" s="4">
        <f>-(C23/100*14.5)-60</f>
        <v>-5715</v>
      </c>
      <c r="D25" s="4">
        <f>-(D23/100*14.5)-60</f>
        <v>-7411.5</v>
      </c>
      <c r="E25" s="19"/>
      <c r="F25" s="19"/>
      <c r="G25" s="19"/>
      <c r="H25" s="19"/>
    </row>
    <row r="26" spans="1:8" s="20" customFormat="1" x14ac:dyDescent="0.3">
      <c r="A26" s="21" t="s">
        <v>26</v>
      </c>
      <c r="B26" s="18">
        <f>SUM(B23:B25)</f>
        <v>23281.5</v>
      </c>
      <c r="C26" s="18">
        <f t="shared" ref="C26:D26" si="3">SUM(C23:C25)</f>
        <v>33285</v>
      </c>
      <c r="D26" s="18">
        <f t="shared" si="3"/>
        <v>43288.5</v>
      </c>
      <c r="E26" s="19"/>
      <c r="F26" s="19"/>
      <c r="G26" s="19"/>
      <c r="H26" s="19"/>
    </row>
    <row r="27" spans="1:8" x14ac:dyDescent="0.3">
      <c r="A27" s="17"/>
      <c r="B27" s="18"/>
      <c r="C27" s="18"/>
      <c r="D27" s="18"/>
    </row>
    <row r="28" spans="1:8" x14ac:dyDescent="0.3">
      <c r="A28" s="1" t="s">
        <v>2</v>
      </c>
      <c r="B28" s="2">
        <f>-B26*0.15</f>
        <v>-3492.2249999999999</v>
      </c>
      <c r="C28" s="2">
        <f t="shared" ref="C28:D28" si="4">-C26*0.15</f>
        <v>-4992.75</v>
      </c>
      <c r="D28" s="2">
        <f t="shared" si="4"/>
        <v>-6493.2749999999996</v>
      </c>
    </row>
    <row r="29" spans="1:8" x14ac:dyDescent="0.3">
      <c r="A29" s="3" t="s">
        <v>11</v>
      </c>
      <c r="B29" s="4">
        <f>B9*0.22</f>
        <v>-3300</v>
      </c>
      <c r="C29" s="4">
        <f>C9*0.22</f>
        <v>-4400</v>
      </c>
      <c r="D29" s="4">
        <f>D9*0.22</f>
        <v>-5720</v>
      </c>
    </row>
    <row r="30" spans="1:8" x14ac:dyDescent="0.3">
      <c r="A30" s="22" t="s">
        <v>27</v>
      </c>
      <c r="B30" s="10">
        <f>SUM(B28:B29)</f>
        <v>-6792.2250000000004</v>
      </c>
      <c r="C30" s="10">
        <f t="shared" ref="C30:D30" si="5">SUM(C28:C29)</f>
        <v>-9392.75</v>
      </c>
      <c r="D30" s="10">
        <f t="shared" si="5"/>
        <v>-12213.275</v>
      </c>
    </row>
    <row r="31" spans="1:8" x14ac:dyDescent="0.3">
      <c r="A31" s="7"/>
      <c r="B31" s="2"/>
      <c r="C31" s="2"/>
      <c r="D31" s="2"/>
    </row>
    <row r="32" spans="1:8" x14ac:dyDescent="0.3">
      <c r="A32" s="38" t="s">
        <v>12</v>
      </c>
      <c r="B32" s="38"/>
      <c r="C32" s="38"/>
      <c r="D32" s="38"/>
    </row>
    <row r="33" spans="1:4" x14ac:dyDescent="0.3">
      <c r="A33" s="1" t="s">
        <v>6</v>
      </c>
      <c r="B33" s="2">
        <f>B21</f>
        <v>35000</v>
      </c>
      <c r="C33" s="2">
        <f>C21</f>
        <v>50000</v>
      </c>
      <c r="D33" s="2">
        <f>D21</f>
        <v>65000</v>
      </c>
    </row>
    <row r="34" spans="1:4" x14ac:dyDescent="0.3">
      <c r="A34" s="1" t="s">
        <v>28</v>
      </c>
      <c r="B34" s="2">
        <f>B9</f>
        <v>-15000</v>
      </c>
      <c r="C34" s="2">
        <f>C9</f>
        <v>-20000</v>
      </c>
      <c r="D34" s="2">
        <f>D9</f>
        <v>-26000</v>
      </c>
    </row>
    <row r="35" spans="1:4" x14ac:dyDescent="0.3">
      <c r="A35" s="1" t="s">
        <v>2</v>
      </c>
      <c r="B35" s="2">
        <f>B28</f>
        <v>-3492.2249999999999</v>
      </c>
      <c r="C35" s="2">
        <f t="shared" ref="C35:D35" si="6">C28</f>
        <v>-4992.75</v>
      </c>
      <c r="D35" s="2">
        <f t="shared" si="6"/>
        <v>-6493.2749999999996</v>
      </c>
    </row>
    <row r="36" spans="1:4" x14ac:dyDescent="0.3">
      <c r="A36" s="1" t="s">
        <v>3</v>
      </c>
      <c r="B36" s="2">
        <f>B34*0.22</f>
        <v>-3300</v>
      </c>
      <c r="C36" s="2">
        <f t="shared" ref="C36:D36" si="7">C34*0.22</f>
        <v>-4400</v>
      </c>
      <c r="D36" s="2">
        <f t="shared" si="7"/>
        <v>-5720</v>
      </c>
    </row>
    <row r="37" spans="1:4" x14ac:dyDescent="0.3">
      <c r="A37" s="3" t="s">
        <v>0</v>
      </c>
      <c r="B37" s="4">
        <f>B25</f>
        <v>-4018.5</v>
      </c>
      <c r="C37" s="4">
        <f>C25</f>
        <v>-5715</v>
      </c>
      <c r="D37" s="4">
        <f>D25</f>
        <v>-7411.5</v>
      </c>
    </row>
    <row r="38" spans="1:4" x14ac:dyDescent="0.3">
      <c r="A38" s="11" t="s">
        <v>14</v>
      </c>
      <c r="B38" s="12">
        <f>SUM(B33:B37)</f>
        <v>9189.2750000000015</v>
      </c>
      <c r="C38" s="12">
        <f t="shared" ref="C38:D38" si="8">SUM(C33:C37)</f>
        <v>14892.25</v>
      </c>
      <c r="D38" s="12">
        <f t="shared" si="8"/>
        <v>19375.224999999999</v>
      </c>
    </row>
    <row r="39" spans="1:4" x14ac:dyDescent="0.3">
      <c r="A39" s="15"/>
      <c r="B39" s="16"/>
      <c r="C39" s="16"/>
      <c r="D39" s="16"/>
    </row>
    <row r="40" spans="1:4" x14ac:dyDescent="0.3">
      <c r="A40" s="1"/>
      <c r="B40" s="2"/>
      <c r="C40" s="2"/>
      <c r="D40" s="2"/>
    </row>
    <row r="41" spans="1:4" x14ac:dyDescent="0.3">
      <c r="A41" s="33" t="s">
        <v>15</v>
      </c>
      <c r="B41" s="34"/>
      <c r="C41" s="34"/>
      <c r="D41" s="35"/>
    </row>
    <row r="42" spans="1:4" ht="18.75" customHeight="1" x14ac:dyDescent="0.3">
      <c r="A42" s="13" t="s">
        <v>16</v>
      </c>
      <c r="B42" s="24" t="s">
        <v>21</v>
      </c>
      <c r="C42" s="25"/>
      <c r="D42" s="26"/>
    </row>
    <row r="43" spans="1:4" x14ac:dyDescent="0.3">
      <c r="A43" s="13" t="s">
        <v>19</v>
      </c>
      <c r="B43" s="27"/>
      <c r="C43" s="28"/>
      <c r="D43" s="29"/>
    </row>
    <row r="44" spans="1:4" x14ac:dyDescent="0.3">
      <c r="A44" s="13" t="s">
        <v>20</v>
      </c>
      <c r="B44" s="27"/>
      <c r="C44" s="28"/>
      <c r="D44" s="29"/>
    </row>
    <row r="45" spans="1:4" x14ac:dyDescent="0.3">
      <c r="A45" s="13" t="s">
        <v>4</v>
      </c>
      <c r="B45" s="27"/>
      <c r="C45" s="28"/>
      <c r="D45" s="29"/>
    </row>
    <row r="46" spans="1:4" x14ac:dyDescent="0.3">
      <c r="A46" s="13" t="s">
        <v>17</v>
      </c>
      <c r="B46" s="27"/>
      <c r="C46" s="28"/>
      <c r="D46" s="29"/>
    </row>
    <row r="47" spans="1:4" x14ac:dyDescent="0.3">
      <c r="A47" s="13" t="s">
        <v>18</v>
      </c>
      <c r="B47" s="27"/>
      <c r="C47" s="28"/>
      <c r="D47" s="29"/>
    </row>
    <row r="48" spans="1:4" x14ac:dyDescent="0.3">
      <c r="A48" s="13" t="s">
        <v>22</v>
      </c>
      <c r="B48" s="27"/>
      <c r="C48" s="28"/>
      <c r="D48" s="29"/>
    </row>
    <row r="49" spans="1:4" x14ac:dyDescent="0.3">
      <c r="A49" s="14" t="s">
        <v>23</v>
      </c>
      <c r="B49" s="30"/>
      <c r="C49" s="31"/>
      <c r="D49" s="32"/>
    </row>
  </sheetData>
  <mergeCells count="5">
    <mergeCell ref="B42:D49"/>
    <mergeCell ref="A41:D41"/>
    <mergeCell ref="A7:D7"/>
    <mergeCell ref="A20:D20"/>
    <mergeCell ref="A32:D32"/>
  </mergeCells>
  <pageMargins left="0.7" right="0.7" top="0.75" bottom="0.75" header="0.3" footer="0.3"/>
  <pageSetup paperSize="9" orientation="portrait" r:id="rId1"/>
  <ignoredErrors>
    <ignoredError sqref="B25: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Esempi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2019-05-01T05:43:54Z</dcterms:modified>
</cp:coreProperties>
</file>