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Foglio 1" sheetId="1" r:id="rId4"/>
  </sheets>
</workbook>
</file>

<file path=xl/sharedStrings.xml><?xml version="1.0" encoding="utf-8"?>
<sst xmlns="http://schemas.openxmlformats.org/spreadsheetml/2006/main" uniqueCount="16">
  <si>
    <t>Tabella 1</t>
  </si>
  <si>
    <t>R</t>
  </si>
  <si>
    <t>M</t>
  </si>
  <si>
    <t>CM</t>
  </si>
  <si>
    <t>N</t>
  </si>
  <si>
    <t>eta</t>
  </si>
  <si>
    <t>Dn</t>
  </si>
  <si>
    <t>D4</t>
  </si>
  <si>
    <t>kp</t>
  </si>
  <si>
    <t>ks</t>
  </si>
  <si>
    <t>km</t>
  </si>
  <si>
    <t>kd</t>
  </si>
  <si>
    <t>C</t>
  </si>
  <si>
    <t>P5</t>
  </si>
  <si>
    <t>P2</t>
  </si>
  <si>
    <t>P1</t>
  </si>
</sst>
</file>

<file path=xl/styles.xml><?xml version="1.0" encoding="utf-8"?>
<styleSheet xmlns="http://schemas.openxmlformats.org/spreadsheetml/2006/main">
  <numFmts count="1">
    <numFmt numFmtId="0" formatCode="General"/>
  </numFmts>
  <fonts count="5">
    <font>
      <sz val="10"/>
      <color indexed="8"/>
      <name val="Helvetica Neue"/>
    </font>
    <font>
      <sz val="12"/>
      <color indexed="8"/>
      <name val="Helvetica Neue"/>
    </font>
    <font>
      <b val="1"/>
      <sz val="14"/>
      <color indexed="8"/>
      <name val="Helvetica Neue"/>
    </font>
    <font>
      <sz val="14"/>
      <color indexed="8"/>
      <name val="Helvetica Neue"/>
    </font>
    <font>
      <sz val="12"/>
      <color indexed="8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3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2" fillId="2" borderId="1" applyNumberFormat="0" applyFont="1" applyFill="1" applyBorder="1" applyAlignment="1" applyProtection="0">
      <alignment vertical="top" wrapText="1"/>
    </xf>
    <xf numFmtId="49" fontId="2" fillId="2" borderId="1" applyNumberFormat="1" applyFont="1" applyFill="1" applyBorder="1" applyAlignment="1" applyProtection="0">
      <alignment vertical="top" wrapText="1"/>
    </xf>
    <xf numFmtId="49" fontId="2" fillId="3" borderId="2" applyNumberFormat="1" applyFont="1" applyFill="1" applyBorder="1" applyAlignment="1" applyProtection="0">
      <alignment vertical="top" wrapText="1"/>
    </xf>
    <xf numFmtId="0" fontId="3" borderId="3" applyNumberFormat="1" applyFont="1" applyFill="0" applyBorder="1" applyAlignment="1" applyProtection="0">
      <alignment vertical="top" wrapText="1"/>
    </xf>
    <xf numFmtId="0" fontId="3" borderId="4" applyNumberFormat="1" applyFont="1" applyFill="0" applyBorder="1" applyAlignment="1" applyProtection="0">
      <alignment vertical="top" wrapText="1"/>
    </xf>
    <xf numFmtId="49" fontId="2" fillId="3" borderId="5" applyNumberFormat="1" applyFont="1" applyFill="1" applyBorder="1" applyAlignment="1" applyProtection="0">
      <alignment vertical="top" wrapText="1"/>
    </xf>
    <xf numFmtId="0" fontId="3" borderId="6" applyNumberFormat="1" applyFont="1" applyFill="0" applyBorder="1" applyAlignment="1" applyProtection="0">
      <alignment vertical="top" wrapText="1"/>
    </xf>
    <xf numFmtId="0" fontId="3" borderId="7" applyNumberFormat="1" applyFont="1" applyFill="0" applyBorder="1" applyAlignment="1" applyProtection="0">
      <alignment vertical="top" wrapText="1"/>
    </xf>
    <xf numFmtId="0" fontId="2" fillId="3" borderId="5" applyNumberFormat="0" applyFont="1" applyFill="1" applyBorder="1" applyAlignment="1" applyProtection="0">
      <alignment vertical="top" wrapText="1"/>
    </xf>
    <xf numFmtId="0" fontId="3" borderId="6" applyNumberFormat="0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b8b8b8"/>
      <rgbColor rgb="ffffff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roundedCorners val="0"/>
  <c:chart>
    <c:autoTitleDeleted val="1"/>
    <c:plotArea>
      <c:layout>
        <c:manualLayout>
          <c:layoutTarget val="inner"/>
          <c:xMode val="edge"/>
          <c:yMode val="edge"/>
          <c:x val="0.0585967"/>
          <c:y val="0.0586985"/>
          <c:w val="0.928457"/>
          <c:h val="0.875607"/>
        </c:manualLayout>
      </c:layout>
      <c:lineChart>
        <c:grouping val="standard"/>
        <c:varyColors val="0"/>
        <c:ser>
          <c:idx val="0"/>
          <c:order val="0"/>
          <c:tx>
            <c:strRef>
              <c:f>'Foglio 1'!$F$2</c:f>
              <c:strCache>
                <c:ptCount val="1"/>
                <c:pt idx="0">
                  <c:v>N</c:v>
                </c:pt>
              </c:strCache>
            </c:strRef>
          </c:tx>
          <c:spPr>
            <a:solidFill>
              <a:srgbClr val="FFFFFF"/>
            </a:solidFill>
            <a:ln w="50800" cap="flat">
              <a:solidFill>
                <a:schemeClr val="accent1"/>
              </a:solidFill>
              <a:prstDash val="solid"/>
              <a:miter lim="400000"/>
            </a:ln>
            <a:effectLst/>
          </c:spPr>
          <c:marker>
            <c:symbol val="circle"/>
            <c:size val="10"/>
            <c:spPr>
              <a:solidFill>
                <a:srgbClr val="FFFFFF"/>
              </a:solidFill>
              <a:ln w="50800" cap="flat">
                <a:solidFill>
                  <a:schemeClr val="accent1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'Foglio 1'!$D$3:$D$23</c:f>
              <c:strCache>
                <c:ptCount val="21"/>
                <c:pt idx="0">
                  <c:v>0</c:v>
                </c:pt>
                <c:pt idx="1">
                  <c:v>0,1</c:v>
                </c:pt>
                <c:pt idx="2">
                  <c:v>0,2</c:v>
                </c:pt>
                <c:pt idx="3">
                  <c:v>0,3</c:v>
                </c:pt>
                <c:pt idx="4">
                  <c:v>0,4</c:v>
                </c:pt>
                <c:pt idx="5">
                  <c:v>0,5</c:v>
                </c:pt>
                <c:pt idx="6">
                  <c:v>0,6</c:v>
                </c:pt>
                <c:pt idx="7">
                  <c:v>0,7</c:v>
                </c:pt>
                <c:pt idx="8">
                  <c:v>0,8</c:v>
                </c:pt>
                <c:pt idx="9">
                  <c:v>0,9</c:v>
                </c:pt>
                <c:pt idx="10">
                  <c:v>1</c:v>
                </c:pt>
                <c:pt idx="11">
                  <c:v>1,1</c:v>
                </c:pt>
                <c:pt idx="12">
                  <c:v>1,2</c:v>
                </c:pt>
                <c:pt idx="13">
                  <c:v>1,3</c:v>
                </c:pt>
                <c:pt idx="14">
                  <c:v>1,4</c:v>
                </c:pt>
                <c:pt idx="15">
                  <c:v>1,5</c:v>
                </c:pt>
                <c:pt idx="16">
                  <c:v>1,6</c:v>
                </c:pt>
                <c:pt idx="17">
                  <c:v>1,7</c:v>
                </c:pt>
                <c:pt idx="18">
                  <c:v>1,8</c:v>
                </c:pt>
                <c:pt idx="19">
                  <c:v>1,9</c:v>
                </c:pt>
                <c:pt idx="20">
                  <c:v>2</c:v>
                </c:pt>
              </c:strCache>
            </c:strRef>
          </c:cat>
          <c:val>
            <c:numRef>
              <c:f>'Foglio 1'!$F$3:$F$23</c:f>
              <c:numCache>
                <c:ptCount val="21"/>
                <c:pt idx="0">
                  <c:v>0.823087</c:v>
                </c:pt>
                <c:pt idx="1">
                  <c:v>0.772806</c:v>
                </c:pt>
                <c:pt idx="2">
                  <c:v>0.723753</c:v>
                </c:pt>
                <c:pt idx="3">
                  <c:v>0.675615</c:v>
                </c:pt>
                <c:pt idx="4">
                  <c:v>0.628105</c:v>
                </c:pt>
                <c:pt idx="5">
                  <c:v>0.580955</c:v>
                </c:pt>
                <c:pt idx="6">
                  <c:v>0.533915</c:v>
                </c:pt>
                <c:pt idx="7">
                  <c:v>0.486740</c:v>
                </c:pt>
                <c:pt idx="8">
                  <c:v>0.439194</c:v>
                </c:pt>
                <c:pt idx="9">
                  <c:v>0.391037</c:v>
                </c:pt>
                <c:pt idx="10">
                  <c:v>0.342031</c:v>
                </c:pt>
                <c:pt idx="11">
                  <c:v>0.291926</c:v>
                </c:pt>
                <c:pt idx="12">
                  <c:v>0.240464</c:v>
                </c:pt>
                <c:pt idx="13">
                  <c:v>0.187369</c:v>
                </c:pt>
                <c:pt idx="14">
                  <c:v>0.132344</c:v>
                </c:pt>
                <c:pt idx="15">
                  <c:v>0.075067</c:v>
                </c:pt>
                <c:pt idx="16">
                  <c:v>0.015180</c:v>
                </c:pt>
                <c:pt idx="17">
                  <c:v>-0.047712</c:v>
                </c:pt>
                <c:pt idx="18">
                  <c:v>-0.114059</c:v>
                </c:pt>
                <c:pt idx="19">
                  <c:v>-0.184367</c:v>
                </c:pt>
                <c:pt idx="20">
                  <c:v>-0.259221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'Foglio 1'!$G$2</c:f>
              <c:strCache>
                <c:ptCount val="1"/>
                <c:pt idx="0">
                  <c:v>eta</c:v>
                </c:pt>
              </c:strCache>
            </c:strRef>
          </c:tx>
          <c:spPr>
            <a:solidFill>
              <a:srgbClr val="FFFFFF"/>
            </a:solidFill>
            <a:ln w="50800" cap="flat">
              <a:solidFill>
                <a:schemeClr val="accent3"/>
              </a:solidFill>
              <a:prstDash val="solid"/>
              <a:miter lim="400000"/>
            </a:ln>
            <a:effectLst/>
          </c:spPr>
          <c:marker>
            <c:symbol val="circle"/>
            <c:size val="10"/>
            <c:spPr>
              <a:solidFill>
                <a:srgbClr val="FFFFFF"/>
              </a:solidFill>
              <a:ln w="50800" cap="flat">
                <a:solidFill>
                  <a:schemeClr val="accent3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'Foglio 1'!$D$3:$D$23</c:f>
              <c:strCache>
                <c:ptCount val="21"/>
                <c:pt idx="0">
                  <c:v>0</c:v>
                </c:pt>
                <c:pt idx="1">
                  <c:v>0,1</c:v>
                </c:pt>
                <c:pt idx="2">
                  <c:v>0,2</c:v>
                </c:pt>
                <c:pt idx="3">
                  <c:v>0,3</c:v>
                </c:pt>
                <c:pt idx="4">
                  <c:v>0,4</c:v>
                </c:pt>
                <c:pt idx="5">
                  <c:v>0,5</c:v>
                </c:pt>
                <c:pt idx="6">
                  <c:v>0,6</c:v>
                </c:pt>
                <c:pt idx="7">
                  <c:v>0,7</c:v>
                </c:pt>
                <c:pt idx="8">
                  <c:v>0,8</c:v>
                </c:pt>
                <c:pt idx="9">
                  <c:v>0,9</c:v>
                </c:pt>
                <c:pt idx="10">
                  <c:v>1</c:v>
                </c:pt>
                <c:pt idx="11">
                  <c:v>1,1</c:v>
                </c:pt>
                <c:pt idx="12">
                  <c:v>1,2</c:v>
                </c:pt>
                <c:pt idx="13">
                  <c:v>1,3</c:v>
                </c:pt>
                <c:pt idx="14">
                  <c:v>1,4</c:v>
                </c:pt>
                <c:pt idx="15">
                  <c:v>1,5</c:v>
                </c:pt>
                <c:pt idx="16">
                  <c:v>1,6</c:v>
                </c:pt>
                <c:pt idx="17">
                  <c:v>1,7</c:v>
                </c:pt>
                <c:pt idx="18">
                  <c:v>1,8</c:v>
                </c:pt>
                <c:pt idx="19">
                  <c:v>1,9</c:v>
                </c:pt>
                <c:pt idx="20">
                  <c:v>2</c:v>
                </c:pt>
              </c:strCache>
            </c:strRef>
          </c:cat>
          <c:val>
            <c:numRef>
              <c:f>'Foglio 1'!$G$3:$G$23</c:f>
              <c:numCache>
                <c:ptCount val="21"/>
                <c:pt idx="0">
                  <c:v>0.000000</c:v>
                </c:pt>
                <c:pt idx="1">
                  <c:v>0.077281</c:v>
                </c:pt>
                <c:pt idx="2">
                  <c:v>0.144751</c:v>
                </c:pt>
                <c:pt idx="3">
                  <c:v>0.202685</c:v>
                </c:pt>
                <c:pt idx="4">
                  <c:v>0.251242</c:v>
                </c:pt>
                <c:pt idx="5">
                  <c:v>0.290478</c:v>
                </c:pt>
                <c:pt idx="6">
                  <c:v>0.320349</c:v>
                </c:pt>
                <c:pt idx="7">
                  <c:v>0.340718</c:v>
                </c:pt>
                <c:pt idx="8">
                  <c:v>0.351355</c:v>
                </c:pt>
                <c:pt idx="9">
                  <c:v>0.351934</c:v>
                </c:pt>
                <c:pt idx="10">
                  <c:v>0.342031</c:v>
                </c:pt>
                <c:pt idx="11">
                  <c:v>0.321119</c:v>
                </c:pt>
                <c:pt idx="12">
                  <c:v>0.288557</c:v>
                </c:pt>
                <c:pt idx="13">
                  <c:v>0.243580</c:v>
                </c:pt>
                <c:pt idx="14">
                  <c:v>0.185282</c:v>
                </c:pt>
                <c:pt idx="15">
                  <c:v>0.112601</c:v>
                </c:pt>
                <c:pt idx="16">
                  <c:v>0.024289</c:v>
                </c:pt>
                <c:pt idx="17">
                  <c:v>-0.081111</c:v>
                </c:pt>
                <c:pt idx="18">
                  <c:v>-0.205306</c:v>
                </c:pt>
                <c:pt idx="19">
                  <c:v>-0.350297</c:v>
                </c:pt>
                <c:pt idx="20">
                  <c:v>-0.518442</c:v>
                </c:pt>
              </c:numCache>
            </c:numRef>
          </c:val>
          <c:smooth val="0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majorGridlines>
          <c:spPr>
            <a:ln w="12700" cap="flat">
              <a:solidFill>
                <a:srgbClr val="000000"/>
              </a:solidFill>
              <a:custDash>
                <a:ds d="200000" sp="200000"/>
              </a:custDash>
              <a:miter lim="400000"/>
            </a:ln>
          </c:spPr>
        </c:majorGridlines>
        <c:title>
          <c:tx>
            <c:rich>
              <a:bodyPr rot="0"/>
              <a:lstStyle/>
              <a:p>
                <a:pPr>
                  <a:defRPr b="0" i="0" strike="noStrike" sz="1000" u="none">
                    <a:solidFill>
                      <a:srgbClr val="000000"/>
                    </a:solidFill>
                    <a:latin typeface="Helvetica Neue"/>
                  </a:defRPr>
                </a:pPr>
                <a:r>
                  <a:rPr b="0" i="0" strike="noStrike" sz="1000" u="none">
                    <a:solidFill>
                      <a:srgbClr val="000000"/>
                    </a:solidFill>
                    <a:latin typeface="Helvetica Neue"/>
                  </a:rPr>
                  <a:t>Asse delle categorie</a:t>
                </a:r>
              </a:p>
            </c:rich>
          </c:tx>
          <c:layout/>
          <c:overlay val="1"/>
        </c:title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2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midCat"/>
        <c:majorUnit val="0.39375"/>
        <c:minorUnit val="0.196875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69475"/>
          <c:y val="0"/>
          <c:w val="0.9"/>
          <c:h val="0.04354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Helvetica Neue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24</xdr:row>
      <xdr:rowOff>149248</xdr:rowOff>
    </xdr:from>
    <xdr:to>
      <xdr:col>7</xdr:col>
      <xdr:colOff>116522</xdr:colOff>
      <xdr:row>56</xdr:row>
      <xdr:rowOff>89700</xdr:rowOff>
    </xdr:to>
    <xdr:graphicFrame>
      <xdr:nvGraphicFramePr>
        <xdr:cNvPr id="2" name="Chart 2"/>
        <xdr:cNvGraphicFramePr/>
      </xdr:nvGraphicFramePr>
      <xdr:xfrm>
        <a:off x="-1" y="7715273"/>
        <a:ext cx="8828724" cy="802781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G23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7" width="16.3516" style="1" customWidth="1"/>
    <col min="8" max="256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</row>
    <row r="2" ht="25.1" customHeight="1">
      <c r="A2" s="3"/>
      <c r="B2" s="3"/>
      <c r="C2" t="s" s="4">
        <v>1</v>
      </c>
      <c r="D2" t="s" s="4">
        <v>2</v>
      </c>
      <c r="E2" t="s" s="4">
        <v>3</v>
      </c>
      <c r="F2" t="s" s="4">
        <v>4</v>
      </c>
      <c r="G2" t="s" s="4">
        <v>5</v>
      </c>
    </row>
    <row r="3" ht="25.1" customHeight="1">
      <c r="A3" t="s" s="5">
        <v>6</v>
      </c>
      <c r="B3" s="6">
        <v>0.002</v>
      </c>
      <c r="C3" s="7">
        <f t="shared" si="0" ref="C3:C23">$B$3/$B$4</f>
        <v>0.2666666666666667</v>
      </c>
      <c r="D3" s="7">
        <v>0</v>
      </c>
      <c r="E3" s="7">
        <f>$B$9*D3</f>
        <v>0</v>
      </c>
      <c r="F3" s="7">
        <f>2*(2*C3+2*E3*D3*C3*C3/(1-C3)-C3*C3*(1+E3)*(1+D3)*(1+$B$7+$B$8)-E3*D3*C3*C3/((1-C3)*(1-C3))*(1+$B$6))/((1+$B$5)-2*C3-2*E3*D3*C3*C3/(1-C3)+C3*C3*(1+E3)*(1+D3)*(1+$B$7+$B$8))</f>
        <v>0.8230865746549562</v>
      </c>
      <c r="G3" s="7">
        <f>F3*D3</f>
        <v>0</v>
      </c>
    </row>
    <row r="4" ht="24.9" customHeight="1">
      <c r="A4" t="s" s="8">
        <v>7</v>
      </c>
      <c r="B4" s="9">
        <f>0.0075</f>
        <v>0.0075</v>
      </c>
      <c r="C4" s="10">
        <f t="shared" si="0"/>
        <v>0.2666666666666667</v>
      </c>
      <c r="D4" s="10">
        <v>0.1</v>
      </c>
      <c r="E4" s="10">
        <f>$B$9*D4</f>
        <v>0.1</v>
      </c>
      <c r="F4" s="10">
        <f>2*(2*C4+2*E4*D4*C4*C4/(1-C4)-C4*C4*(1+E4)*(1+D4)*(1+$B$7+$B$8)-E4*D4*C4*C4/((1-C4)*(1-C4))*(1+$B$6))/((1+$B$5)-2*C4-2*E4*D4*C4*C4/(1-C4)+C4*C4*(1+E4)*(1+D4)*(1+$B$7+$B$8))</f>
        <v>0.7728061794350768</v>
      </c>
      <c r="G4" s="10">
        <f>F4*D4</f>
        <v>0.07728061794350768</v>
      </c>
    </row>
    <row r="5" ht="24.9" customHeight="1">
      <c r="A5" t="s" s="8">
        <v>8</v>
      </c>
      <c r="B5" s="9">
        <v>0.5</v>
      </c>
      <c r="C5" s="10">
        <f t="shared" si="0"/>
        <v>0.2666666666666667</v>
      </c>
      <c r="D5" s="10">
        <v>0.2</v>
      </c>
      <c r="E5" s="10">
        <f>$B$9*D5</f>
        <v>0.2</v>
      </c>
      <c r="F5" s="10">
        <f>2*(2*C5+2*E5*D5*C5*C5/(1-C5)-C5*C5*(1+E5)*(1+D5)*(1+$B$7+$B$8)-E5*D5*C5*C5/((1-C5)*(1-C5))*(1+$B$6))/((1+$B$5)-2*C5-2*E5*D5*C5*C5/(1-C5)+C5*C5*(1+E5)*(1+D5)*(1+$B$7+$B$8))</f>
        <v>0.7237534635219876</v>
      </c>
      <c r="G5" s="10">
        <f>F5*D5</f>
        <v>0.1447506927043975</v>
      </c>
    </row>
    <row r="6" ht="24.9" customHeight="1">
      <c r="A6" t="s" s="8">
        <v>9</v>
      </c>
      <c r="B6" s="9">
        <v>0.1</v>
      </c>
      <c r="C6" s="10">
        <f t="shared" si="0"/>
        <v>0.2666666666666667</v>
      </c>
      <c r="D6" s="10">
        <v>0.3</v>
      </c>
      <c r="E6" s="10">
        <f>$B$9*D6</f>
        <v>0.3</v>
      </c>
      <c r="F6" s="10">
        <f>2*(2*C6+2*E6*D6*C6*C6/(1-C6)-C6*C6*(1+E6)*(1+D6)*(1+$B$7+$B$8)-E6*D6*C6*C6/((1-C6)*(1-C6))*(1+$B$6))/((1+$B$5)-2*C6-2*E6*D6*C6*C6/(1-C6)+C6*C6*(1+E6)*(1+D6)*(1+$B$7+$B$8))</f>
        <v>0.6756151930098545</v>
      </c>
      <c r="G6" s="10">
        <f>F6*D6</f>
        <v>0.2026845579029563</v>
      </c>
    </row>
    <row r="7" ht="24.9" customHeight="1">
      <c r="A7" t="s" s="8">
        <v>10</v>
      </c>
      <c r="B7" s="9">
        <v>0.15</v>
      </c>
      <c r="C7" s="10">
        <f t="shared" si="0"/>
        <v>0.2666666666666667</v>
      </c>
      <c r="D7" s="10">
        <v>0.4</v>
      </c>
      <c r="E7" s="10">
        <f>$B$9*D7</f>
        <v>0.4</v>
      </c>
      <c r="F7" s="10">
        <f>2*(2*C7+2*E7*D7*C7*C7/(1-C7)-C7*C7*(1+E7)*(1+D7)*(1+$B$7+$B$8)-E7*D7*C7*C7/((1-C7)*(1-C7))*(1+$B$6))/((1+$B$5)-2*C7-2*E7*D7*C7*C7/(1-C7)+C7*C7*(1+E7)*(1+D7)*(1+$B$7+$B$8))</f>
        <v>0.6281047358952125</v>
      </c>
      <c r="G7" s="10">
        <f>F7*D7</f>
        <v>0.251241894358085</v>
      </c>
    </row>
    <row r="8" ht="24.9" customHeight="1">
      <c r="A8" t="s" s="8">
        <v>11</v>
      </c>
      <c r="B8" s="9">
        <v>0.2</v>
      </c>
      <c r="C8" s="10">
        <f t="shared" si="0"/>
        <v>0.2666666666666667</v>
      </c>
      <c r="D8" s="10">
        <v>0.5</v>
      </c>
      <c r="E8" s="10">
        <f>$B$9*D8</f>
        <v>0.5</v>
      </c>
      <c r="F8" s="10">
        <f>2*(2*C8+2*E8*D8*C8*C8/(1-C8)-C8*C8*(1+E8)*(1+D8)*(1+$B$7+$B$8)-E8*D8*C8*C8/((1-C8)*(1-C8))*(1+$B$6))/((1+$B$5)-2*C8-2*E8*D8*C8*C8/(1-C8)+C8*C8*(1+E8)*(1+D8)*(1+$B$7+$B$8))</f>
        <v>0.5809554344341135</v>
      </c>
      <c r="G8" s="10">
        <f>F8*D8</f>
        <v>0.2904777172170567</v>
      </c>
    </row>
    <row r="9" ht="24.9" customHeight="1">
      <c r="A9" t="s" s="8">
        <v>12</v>
      </c>
      <c r="B9" s="9">
        <v>1</v>
      </c>
      <c r="C9" s="10">
        <f t="shared" si="0"/>
        <v>0.2666666666666667</v>
      </c>
      <c r="D9" s="10">
        <v>0.6</v>
      </c>
      <c r="E9" s="10">
        <f>$B$9*D9</f>
        <v>0.6</v>
      </c>
      <c r="F9" s="10">
        <f>2*(2*C9+2*E9*D9*C9*C9/(1-C9)-C9*C9*(1+E9)*(1+D9)*(1+$B$7+$B$8)-E9*D9*C9*C9/((1-C9)*(1-C9))*(1+$B$6))/((1+$B$5)-2*C9-2*E9*D9*C9*C9/(1-C9)+C9*C9*(1+E9)*(1+D9)*(1+$B$7+$B$8))</f>
        <v>0.5339149548295659</v>
      </c>
      <c r="G9" s="10">
        <f>F9*D9</f>
        <v>0.3203489728977395</v>
      </c>
    </row>
    <row r="10" ht="24.9" customHeight="1">
      <c r="A10" s="11"/>
      <c r="B10" s="12"/>
      <c r="C10" s="10">
        <f t="shared" si="0"/>
        <v>0.2666666666666667</v>
      </c>
      <c r="D10" s="10">
        <v>0.7000000000000001</v>
      </c>
      <c r="E10" s="10">
        <f>$B$9*D10</f>
        <v>0.7000000000000001</v>
      </c>
      <c r="F10" s="10">
        <f>2*(2*C10+2*E10*D10*C10*C10/(1-C10)-C10*C10*(1+E10)*(1+D10)*(1+$B$7+$B$8)-E10*D10*C10*C10/((1-C10)*(1-C10))*(1+$B$6))/((1+$B$5)-2*C10-2*E10*D10*C10*C10/(1-C10)+C10*C10*(1+E10)*(1+D10)*(1+$B$7+$B$8))</f>
        <v>0.4867403384852971</v>
      </c>
      <c r="G10" s="10">
        <f>F10*D10</f>
        <v>0.340718236939708</v>
      </c>
    </row>
    <row r="11" ht="24.9" customHeight="1">
      <c r="A11" t="s" s="8">
        <v>13</v>
      </c>
      <c r="B11" s="9">
        <v>100000</v>
      </c>
      <c r="C11" s="10">
        <f t="shared" si="0"/>
        <v>0.2666666666666667</v>
      </c>
      <c r="D11" s="10">
        <v>0.8</v>
      </c>
      <c r="E11" s="10">
        <f>$B$9*D11</f>
        <v>0.8</v>
      </c>
      <c r="F11" s="10">
        <f>2*(2*C11+2*E11*D11*C11*C11/(1-C11)-C11*C11*(1+E11)*(1+D11)*(1+$B$7+$B$8)-E11*D11*C11*C11/((1-C11)*(1-C11))*(1+$B$6))/((1+$B$5)-2*C11-2*E11*D11*C11*C11/(1-C11)+C11*C11*(1+E11)*(1+D11)*(1+$B$7+$B$8))</f>
        <v>0.4391935341512312</v>
      </c>
      <c r="G11" s="10">
        <f>F11*D11</f>
        <v>0.351354827320985</v>
      </c>
    </row>
    <row r="12" ht="24.9" customHeight="1">
      <c r="A12" t="s" s="8">
        <v>14</v>
      </c>
      <c r="B12" s="9">
        <v>90000</v>
      </c>
      <c r="C12" s="10">
        <f t="shared" si="0"/>
        <v>0.2666666666666667</v>
      </c>
      <c r="D12" s="10">
        <v>0.9</v>
      </c>
      <c r="E12" s="10">
        <f>$B$9*D12</f>
        <v>0.9</v>
      </c>
      <c r="F12" s="10">
        <f>2*(2*C12+2*E12*D12*C12*C12/(1-C12)-C12*C12*(1+E12)*(1+D12)*(1+$B$7+$B$8)-E12*D12*C12*C12/((1-C12)*(1-C12))*(1+$B$6))/((1+$B$5)-2*C12-2*E12*D12*C12*C12/(1-C12)+C12*C12*(1+E12)*(1+D12)*(1+$B$7+$B$8))</f>
        <v>0.3910372274620157</v>
      </c>
      <c r="G12" s="10">
        <f>F12*D12</f>
        <v>0.3519335047158142</v>
      </c>
    </row>
    <row r="13" ht="24.9" customHeight="1">
      <c r="A13" t="s" s="8">
        <v>15</v>
      </c>
      <c r="B13" s="9">
        <v>150000</v>
      </c>
      <c r="C13" s="10">
        <f t="shared" si="0"/>
        <v>0.2666666666666667</v>
      </c>
      <c r="D13" s="10">
        <v>1</v>
      </c>
      <c r="E13" s="10">
        <f>$B$9*D13</f>
        <v>1</v>
      </c>
      <c r="F13" s="10">
        <f>2*(2*C13+2*E13*D13*C13*C13/(1-C13)-C13*C13*(1+E13)*(1+D13)*(1+$B$7+$B$8)-E13*D13*C13*C13/((1-C13)*(1-C13))*(1+$B$6))/((1+$B$5)-2*C13-2*E13*D13*C13*C13/(1-C13)+C13*C13*(1+E13)*(1+D13)*(1+$B$7+$B$8))</f>
        <v>0.3420308079220373</v>
      </c>
      <c r="G13" s="10">
        <f>F13*D13</f>
        <v>0.3420308079220373</v>
      </c>
    </row>
    <row r="14" ht="24.9" customHeight="1">
      <c r="A14" t="s" s="8">
        <v>4</v>
      </c>
      <c r="B14" s="9">
        <f>(B11-B12)/(B13-B11)</f>
        <v>0.2</v>
      </c>
      <c r="C14" s="10">
        <f t="shared" si="0"/>
        <v>0.2666666666666667</v>
      </c>
      <c r="D14" s="10">
        <v>1.1</v>
      </c>
      <c r="E14" s="10">
        <f>$B$9*D14</f>
        <v>1.1</v>
      </c>
      <c r="F14" s="10">
        <f>2*(2*C14+2*E14*D14*C14*C14/(1-C14)-C14*C14*(1+E14)*(1+D14)*(1+$B$7+$B$8)-E14*D14*C14*C14/((1-C14)*(1-C14))*(1+$B$6))/((1+$B$5)-2*C14-2*E14*D14*C14*C14/(1-C14)+C14*C14*(1+E14)*(1+D14)*(1+$B$7+$B$8))</f>
        <v>0.2919263259936297</v>
      </c>
      <c r="G14" s="10">
        <f>F14*D14</f>
        <v>0.3211189585929927</v>
      </c>
    </row>
    <row r="15" ht="24.9" customHeight="1">
      <c r="A15" s="11"/>
      <c r="B15" s="12"/>
      <c r="C15" s="10">
        <f t="shared" si="0"/>
        <v>0.2666666666666667</v>
      </c>
      <c r="D15" s="10">
        <v>1.2</v>
      </c>
      <c r="E15" s="10">
        <f>$B$9*D15</f>
        <v>1.2</v>
      </c>
      <c r="F15" s="10">
        <f>2*(2*C15+2*E15*D15*C15*C15/(1-C15)-C15*C15*(1+E15)*(1+D15)*(1+$B$7+$B$8)-E15*D15*C15*C15/((1-C15)*(1-C15))*(1+$B$6))/((1+$B$5)-2*C15-2*E15*D15*C15*C15/(1-C15)+C15*C15*(1+E15)*(1+D15)*(1+$B$7+$B$8))</f>
        <v>0.2404642960855529</v>
      </c>
      <c r="G15" s="10">
        <f>F15*D15</f>
        <v>0.2885571553026635</v>
      </c>
    </row>
    <row r="16" ht="24.9" customHeight="1">
      <c r="A16" s="11"/>
      <c r="B16" s="12"/>
      <c r="C16" s="10">
        <f t="shared" si="0"/>
        <v>0.2666666666666667</v>
      </c>
      <c r="D16" s="10">
        <v>1.3</v>
      </c>
      <c r="E16" s="10">
        <f>$B$9*D16</f>
        <v>1.3</v>
      </c>
      <c r="F16" s="10">
        <f>2*(2*C16+2*E16*D16*C16*C16/(1-C16)-C16*C16*(1+E16)*(1+D16)*(1+$B$7+$B$8)-E16*D16*C16*C16/((1-C16)*(1-C16))*(1+$B$6))/((1+$B$5)-2*C16-2*E16*D16*C16*C16/(1-C16)+C16*C16*(1+E16)*(1+D16)*(1+$B$7+$B$8))</f>
        <v>0.1873691954489533</v>
      </c>
      <c r="G16" s="10">
        <f>F16*D16</f>
        <v>0.2435799540836393</v>
      </c>
    </row>
    <row r="17" ht="24.9" customHeight="1">
      <c r="A17" s="11"/>
      <c r="B17" s="12"/>
      <c r="C17" s="10">
        <f t="shared" si="0"/>
        <v>0.2666666666666667</v>
      </c>
      <c r="D17" s="10">
        <v>1.4</v>
      </c>
      <c r="E17" s="10">
        <f>$B$9*D17</f>
        <v>1.4</v>
      </c>
      <c r="F17" s="10">
        <f>2*(2*C17+2*E17*D17*C17*C17/(1-C17)-C17*C17*(1+E17)*(1+D17)*(1+$B$7+$B$8)-E17*D17*C17*C17/((1-C17)*(1-C17))*(1+$B$6))/((1+$B$5)-2*C17-2*E17*D17*C17*C17/(1-C17)+C17*C17*(1+E17)*(1+D17)*(1+$B$7+$B$8))</f>
        <v>0.1323444939431458</v>
      </c>
      <c r="G17" s="10">
        <f>F17*D17</f>
        <v>0.1852822915204042</v>
      </c>
    </row>
    <row r="18" ht="24.9" customHeight="1">
      <c r="A18" s="11"/>
      <c r="B18" s="12"/>
      <c r="C18" s="10">
        <f t="shared" si="0"/>
        <v>0.2666666666666667</v>
      </c>
      <c r="D18" s="10">
        <v>1.5</v>
      </c>
      <c r="E18" s="10">
        <f>$B$9*D18</f>
        <v>1.5</v>
      </c>
      <c r="F18" s="10">
        <f>2*(2*C18+2*E18*D18*C18*C18/(1-C18)-C18*C18*(1+E18)*(1+D18)*(1+$B$7+$B$8)-E18*D18*C18*C18/((1-C18)*(1-C18))*(1+$B$6))/((1+$B$5)-2*C18-2*E18*D18*C18*C18/(1-C18)+C18*C18*(1+E18)*(1+D18)*(1+$B$7+$B$8))</f>
        <v>0.07506702412868642</v>
      </c>
      <c r="G18" s="10">
        <f>F18*D18</f>
        <v>0.1126005361930296</v>
      </c>
    </row>
    <row r="19" ht="24.9" customHeight="1">
      <c r="A19" s="11"/>
      <c r="B19" s="12"/>
      <c r="C19" s="10">
        <f t="shared" si="0"/>
        <v>0.2666666666666667</v>
      </c>
      <c r="D19" s="10">
        <v>1.6</v>
      </c>
      <c r="E19" s="10">
        <f>$B$9*D19</f>
        <v>1.6</v>
      </c>
      <c r="F19" s="10">
        <f>2*(2*C19+2*E19*D19*C19*C19/(1-C19)-C19*C19*(1+E19)*(1+D19)*(1+$B$7+$B$8)-E19*D19*C19*C19/((1-C19)*(1-C19))*(1+$B$6))/((1+$B$5)-2*C19-2*E19*D19*C19*C19/(1-C19)+C19*C19*(1+E19)*(1+D19)*(1+$B$7+$B$8))</f>
        <v>0.01518046295213199</v>
      </c>
      <c r="G19" s="10">
        <f>F19*D19</f>
        <v>0.02428874072341119</v>
      </c>
    </row>
    <row r="20" ht="24.9" customHeight="1">
      <c r="A20" s="11"/>
      <c r="B20" s="12"/>
      <c r="C20" s="10">
        <f t="shared" si="0"/>
        <v>0.2666666666666667</v>
      </c>
      <c r="D20" s="10">
        <v>1.7</v>
      </c>
      <c r="E20" s="10">
        <f>$B$9*D20</f>
        <v>1.7</v>
      </c>
      <c r="F20" s="10">
        <f>2*(2*C20+2*E20*D20*C20*C20/(1-C20)-C20*C20*(1+E20)*(1+D20)*(1+$B$7+$B$8)-E20*D20*C20*C20/((1-C20)*(1-C20))*(1+$B$6))/((1+$B$5)-2*C20-2*E20*D20*C20*C20/(1-C20)+C20*C20*(1+E20)*(1+D20)*(1+$B$7+$B$8))</f>
        <v>-0.04771235813201091</v>
      </c>
      <c r="G20" s="10">
        <f>F20*D20</f>
        <v>-0.08111100882441856</v>
      </c>
    </row>
    <row r="21" ht="24.9" customHeight="1">
      <c r="A21" s="11"/>
      <c r="B21" s="12"/>
      <c r="C21" s="10">
        <f t="shared" si="0"/>
        <v>0.2666666666666667</v>
      </c>
      <c r="D21" s="10">
        <v>1.8</v>
      </c>
      <c r="E21" s="10">
        <f>$B$9*D21</f>
        <v>1.8</v>
      </c>
      <c r="F21" s="10">
        <f>2*(2*C21+2*E21*D21*C21*C21/(1-C21)-C21*C21*(1+E21)*(1+D21)*(1+$B$7+$B$8)-E21*D21*C21*C21/((1-C21)*(1-C21))*(1+$B$6))/((1+$B$5)-2*C21-2*E21*D21*C21*C21/(1-C21)+C21*C21*(1+E21)*(1+D21)*(1+$B$7+$B$8))</f>
        <v>-0.1140586737301504</v>
      </c>
      <c r="G21" s="10">
        <f>F21*D21</f>
        <v>-0.2053056127142707</v>
      </c>
    </row>
    <row r="22" ht="24.9" customHeight="1">
      <c r="A22" s="11"/>
      <c r="B22" s="12"/>
      <c r="C22" s="10">
        <f t="shared" si="0"/>
        <v>0.2666666666666667</v>
      </c>
      <c r="D22" s="10">
        <v>1.9</v>
      </c>
      <c r="E22" s="10">
        <f>$B$9*D22</f>
        <v>1.9</v>
      </c>
      <c r="F22" s="10">
        <f>2*(2*C22+2*E22*D22*C22*C22/(1-C22)-C22*C22*(1+E22)*(1+D22)*(1+$B$7+$B$8)-E22*D22*C22*C22/((1-C22)*(1-C22))*(1+$B$6))/((1+$B$5)-2*C22-2*E22*D22*C22*C22/(1-C22)+C22*C22*(1+E22)*(1+D22)*(1+$B$7+$B$8))</f>
        <v>-0.1843670003115225</v>
      </c>
      <c r="G22" s="10">
        <f>F22*D22</f>
        <v>-0.3502973005918927</v>
      </c>
    </row>
    <row r="23" ht="24.9" customHeight="1">
      <c r="A23" s="11"/>
      <c r="B23" s="12"/>
      <c r="C23" s="10">
        <f t="shared" si="0"/>
        <v>0.2666666666666667</v>
      </c>
      <c r="D23" s="10">
        <v>2</v>
      </c>
      <c r="E23" s="10">
        <f>$B$9*D23</f>
        <v>2</v>
      </c>
      <c r="F23" s="10">
        <f>2*(2*C23+2*E23*D23*C23*C23/(1-C23)-C23*C23*(1+E23)*(1+D23)*(1+$B$7+$B$8)-E23*D23*C23*C23/((1-C23)*(1-C23))*(1+$B$6))/((1+$B$5)-2*C23-2*E23*D23*C23*C23/(1-C23)+C23*C23*(1+E23)*(1+D23)*(1+$B$7+$B$8))</f>
        <v>-0.2592209582902443</v>
      </c>
      <c r="G23" s="10">
        <f>F23*D23</f>
        <v>-0.5184419165804885</v>
      </c>
    </row>
  </sheetData>
  <mergeCells count="1">
    <mergeCell ref="A1:G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