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" yWindow="23" windowWidth="19158" windowHeight="8893" activeTab="1"/>
  </bookViews>
  <sheets>
    <sheet name="Antistillicidio" sheetId="1" r:id="rId1"/>
    <sheet name="coibente" sheetId="4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D24" i="4"/>
  <c r="D14"/>
  <c r="D12"/>
  <c r="D18" s="1"/>
  <c r="D6"/>
  <c r="D5" s="1"/>
  <c r="D12" i="1"/>
  <c r="D13" s="1"/>
  <c r="D3"/>
  <c r="D4"/>
  <c r="D10"/>
  <c r="D15" i="4" l="1"/>
  <c r="D19"/>
  <c r="D21" s="1"/>
  <c r="D25" s="1"/>
  <c r="D23"/>
  <c r="D20"/>
</calcChain>
</file>

<file path=xl/sharedStrings.xml><?xml version="1.0" encoding="utf-8"?>
<sst xmlns="http://schemas.openxmlformats.org/spreadsheetml/2006/main" count="69" uniqueCount="38">
  <si>
    <t>Fluido</t>
  </si>
  <si>
    <t>acqua refrigerata</t>
  </si>
  <si>
    <t>Temperatura</t>
  </si>
  <si>
    <t>°C</t>
  </si>
  <si>
    <t>Tipo isolante</t>
  </si>
  <si>
    <t>Elastomero espanso in gomma sintetica</t>
  </si>
  <si>
    <t>Coduttività</t>
  </si>
  <si>
    <t>W/m°C</t>
  </si>
  <si>
    <t>Coefficiente di adduzione</t>
  </si>
  <si>
    <t>Temperatura ambiente</t>
  </si>
  <si>
    <t>Temperatura del bulbo umido</t>
  </si>
  <si>
    <t>Umidità relativa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</si>
  <si>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°C</t>
    </r>
  </si>
  <si>
    <t>Spessore isolante</t>
  </si>
  <si>
    <t>Temperatura mantello</t>
  </si>
  <si>
    <t>m</t>
  </si>
  <si>
    <t>Raggio mantello</t>
  </si>
  <si>
    <t>Raggio interno tubo</t>
  </si>
  <si>
    <t>Raggio esterno tubo</t>
  </si>
  <si>
    <t>acqua calda</t>
  </si>
  <si>
    <t>W</t>
  </si>
  <si>
    <t>Potenza termica in transito</t>
  </si>
  <si>
    <t>Resistenza termica</t>
  </si>
  <si>
    <t>m°C/W</t>
  </si>
  <si>
    <t>Coppelle in fibra di vetro</t>
  </si>
  <si>
    <t>Temperatura mandata</t>
  </si>
  <si>
    <t>Temperatura di ritorno</t>
  </si>
  <si>
    <t>Lunghezza tubazione mandata</t>
  </si>
  <si>
    <t>Potenza termica dispersa in mandata</t>
  </si>
  <si>
    <t>Lunghezza tubazione ritorno</t>
  </si>
  <si>
    <t>Potenza termica dispersa in ritorno</t>
  </si>
  <si>
    <t>Totale potenza temica dispersa</t>
  </si>
  <si>
    <t>Determinare la potenza termica dispersa lungo la linea di collegamento tra il generatore di calore e gli aerotermi a servizio di un capannone industriale assumendo che la rete di tubazioni sia a diametro costante, con una velocità di 1,5 m/s</t>
  </si>
  <si>
    <t>Portata massica</t>
  </si>
  <si>
    <t>kg/s</t>
  </si>
  <si>
    <t>Velocità nei tubi</t>
  </si>
  <si>
    <t>m/s</t>
  </si>
  <si>
    <t xml:space="preserve">Potenza dispersa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</si>
</sst>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0"/>
    <numFmt numFmtId="165" formatCode="0.0"/>
    <numFmt numFmtId="167" formatCode="_-* #,##0_-;\-* #,##0_-;_-* &quot;-&quot;??_-;_-@_-"/>
  </numFmts>
  <fonts count="4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0" fillId="0" borderId="0" xfId="0" applyNumberFormat="1"/>
    <xf numFmtId="43" fontId="0" fillId="0" borderId="0" xfId="1" applyFont="1"/>
    <xf numFmtId="167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43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7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zoomScale="130" zoomScaleNormal="130" workbookViewId="0">
      <selection sqref="A1:D13"/>
    </sheetView>
  </sheetViews>
  <sheetFormatPr defaultRowHeight="14.4"/>
  <cols>
    <col min="1" max="1" width="24.5" bestFit="1" customWidth="1"/>
    <col min="2" max="2" width="29.69921875" customWidth="1"/>
    <col min="3" max="3" width="8.796875" style="1"/>
  </cols>
  <sheetData>
    <row r="1" spans="1:4">
      <c r="A1" t="s">
        <v>0</v>
      </c>
      <c r="D1" s="1" t="s">
        <v>1</v>
      </c>
    </row>
    <row r="2" spans="1:4">
      <c r="A2" t="s">
        <v>2</v>
      </c>
      <c r="C2" s="1" t="s">
        <v>3</v>
      </c>
      <c r="D2">
        <v>7</v>
      </c>
    </row>
    <row r="3" spans="1:4">
      <c r="A3" t="s">
        <v>17</v>
      </c>
      <c r="C3" s="1" t="s">
        <v>15</v>
      </c>
      <c r="D3" s="3">
        <f>+D4-0.0036</f>
        <v>5.04E-2</v>
      </c>
    </row>
    <row r="4" spans="1:4">
      <c r="A4" t="s">
        <v>18</v>
      </c>
      <c r="C4" s="1" t="s">
        <v>15</v>
      </c>
      <c r="D4" s="3">
        <f>0.108/2</f>
        <v>5.3999999999999999E-2</v>
      </c>
    </row>
    <row r="5" spans="1:4">
      <c r="A5" t="s">
        <v>4</v>
      </c>
      <c r="D5" s="1" t="s">
        <v>5</v>
      </c>
    </row>
    <row r="6" spans="1:4">
      <c r="A6" t="s">
        <v>6</v>
      </c>
      <c r="C6" s="1" t="s">
        <v>7</v>
      </c>
      <c r="D6">
        <v>3.5999999999999997E-2</v>
      </c>
    </row>
    <row r="7" spans="1:4">
      <c r="A7" t="s">
        <v>9</v>
      </c>
      <c r="C7" s="1" t="s">
        <v>3</v>
      </c>
      <c r="D7">
        <v>35</v>
      </c>
    </row>
    <row r="8" spans="1:4">
      <c r="A8" t="s">
        <v>11</v>
      </c>
      <c r="D8" s="2">
        <v>0.8</v>
      </c>
    </row>
    <row r="9" spans="1:4">
      <c r="A9" t="s">
        <v>10</v>
      </c>
      <c r="D9">
        <v>31</v>
      </c>
    </row>
    <row r="10" spans="1:4" ht="29.4" customHeight="1">
      <c r="A10" s="8" t="s">
        <v>8</v>
      </c>
      <c r="B10" s="8"/>
      <c r="C10" s="9" t="s">
        <v>12</v>
      </c>
      <c r="D10" s="10">
        <f>9.5+0.0085*D7^(4/3)</f>
        <v>10.473142227281105</v>
      </c>
    </row>
    <row r="11" spans="1:4">
      <c r="A11" t="s">
        <v>13</v>
      </c>
      <c r="C11" s="1" t="s">
        <v>15</v>
      </c>
      <c r="D11" s="3">
        <v>0.02</v>
      </c>
    </row>
    <row r="12" spans="1:4">
      <c r="A12" t="s">
        <v>16</v>
      </c>
      <c r="C12" s="1" t="s">
        <v>15</v>
      </c>
      <c r="D12" s="3">
        <f>+D4+D11</f>
        <v>7.3999999999999996E-2</v>
      </c>
    </row>
    <row r="13" spans="1:4" ht="50.15" customHeight="1">
      <c r="A13" s="8" t="s">
        <v>14</v>
      </c>
      <c r="B13" s="8"/>
      <c r="C13" s="9" t="s">
        <v>3</v>
      </c>
      <c r="D13" s="10">
        <f>+D7+-+(D7-D2)/(D10*D12/D6*LN(D12/D4)+1)</f>
        <v>31.402463765995048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1025" r:id="rId3"/>
    <oleObject progId="Equation.3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13" zoomScale="115" zoomScaleNormal="115" workbookViewId="0">
      <selection activeCell="F16" sqref="F16"/>
    </sheetView>
  </sheetViews>
  <sheetFormatPr defaultRowHeight="14.4"/>
  <cols>
    <col min="1" max="1" width="30.69921875" bestFit="1" customWidth="1"/>
    <col min="2" max="2" width="29.69921875" customWidth="1"/>
    <col min="3" max="3" width="8.796875" style="1"/>
    <col min="4" max="4" width="11.09765625" bestFit="1" customWidth="1"/>
  </cols>
  <sheetData>
    <row r="1" spans="1:4" ht="42.05" customHeight="1">
      <c r="A1" s="7" t="s">
        <v>32</v>
      </c>
      <c r="B1" s="7"/>
      <c r="C1" s="7"/>
      <c r="D1" s="7"/>
    </row>
    <row r="2" spans="1:4">
      <c r="A2" t="s">
        <v>0</v>
      </c>
      <c r="D2" t="s">
        <v>19</v>
      </c>
    </row>
    <row r="3" spans="1:4">
      <c r="A3" t="s">
        <v>25</v>
      </c>
      <c r="C3" s="1" t="s">
        <v>3</v>
      </c>
      <c r="D3" s="12">
        <v>90</v>
      </c>
    </row>
    <row r="4" spans="1:4">
      <c r="A4" t="s">
        <v>26</v>
      </c>
      <c r="C4" s="1" t="s">
        <v>3</v>
      </c>
      <c r="D4" s="12">
        <v>80</v>
      </c>
    </row>
    <row r="5" spans="1:4">
      <c r="A5" t="s">
        <v>17</v>
      </c>
      <c r="C5" s="1" t="s">
        <v>15</v>
      </c>
      <c r="D5" s="3">
        <f>+D6-0.0036</f>
        <v>5.04E-2</v>
      </c>
    </row>
    <row r="6" spans="1:4">
      <c r="A6" t="s">
        <v>18</v>
      </c>
      <c r="C6" s="1" t="s">
        <v>15</v>
      </c>
      <c r="D6" s="3">
        <f>0.108/2</f>
        <v>5.3999999999999999E-2</v>
      </c>
    </row>
    <row r="7" spans="1:4">
      <c r="A7" t="s">
        <v>4</v>
      </c>
      <c r="D7" s="1" t="s">
        <v>24</v>
      </c>
    </row>
    <row r="8" spans="1:4">
      <c r="A8" t="s">
        <v>6</v>
      </c>
      <c r="C8" s="1" t="s">
        <v>7</v>
      </c>
      <c r="D8">
        <v>4.3999999999999997E-2</v>
      </c>
    </row>
    <row r="9" spans="1:4">
      <c r="A9" t="s">
        <v>9</v>
      </c>
      <c r="C9" s="1" t="s">
        <v>3</v>
      </c>
      <c r="D9" s="12">
        <v>18</v>
      </c>
    </row>
    <row r="10" spans="1:4">
      <c r="A10" t="s">
        <v>11</v>
      </c>
      <c r="D10" s="2">
        <v>0.5</v>
      </c>
    </row>
    <row r="11" spans="1:4">
      <c r="A11" t="s">
        <v>10</v>
      </c>
      <c r="D11">
        <v>13</v>
      </c>
    </row>
    <row r="12" spans="1:4" s="8" customFormat="1" ht="25.95" customHeight="1">
      <c r="A12" s="8" t="s">
        <v>8</v>
      </c>
      <c r="C12" s="9" t="s">
        <v>12</v>
      </c>
      <c r="D12" s="10">
        <f>9.5+0.0085*D9^(4/3)</f>
        <v>9.9009734333139612</v>
      </c>
    </row>
    <row r="13" spans="1:4">
      <c r="A13" s="12" t="s">
        <v>13</v>
      </c>
      <c r="B13" s="12"/>
      <c r="C13" s="13" t="s">
        <v>15</v>
      </c>
      <c r="D13" s="14">
        <v>0.06</v>
      </c>
    </row>
    <row r="14" spans="1:4">
      <c r="A14" t="s">
        <v>16</v>
      </c>
      <c r="C14" s="1" t="s">
        <v>15</v>
      </c>
      <c r="D14" s="3">
        <f>+D6+D13</f>
        <v>0.11399999999999999</v>
      </c>
    </row>
    <row r="15" spans="1:4" s="8" customFormat="1" ht="50.15" customHeight="1">
      <c r="A15" s="8" t="s">
        <v>14</v>
      </c>
      <c r="C15" s="9" t="s">
        <v>3</v>
      </c>
      <c r="D15" s="10">
        <f>+D9-(D9-D3)/(D12*D14/D8*LN(D14/D6)+1)</f>
        <v>21.570023593713483</v>
      </c>
    </row>
    <row r="16" spans="1:4">
      <c r="A16" t="s">
        <v>27</v>
      </c>
      <c r="C16" s="1" t="s">
        <v>15</v>
      </c>
      <c r="D16">
        <v>150</v>
      </c>
    </row>
    <row r="17" spans="1:4">
      <c r="A17" t="s">
        <v>29</v>
      </c>
      <c r="C17" s="1" t="s">
        <v>15</v>
      </c>
      <c r="D17">
        <v>150</v>
      </c>
    </row>
    <row r="18" spans="1:4" s="8" customFormat="1" ht="38.6" customHeight="1">
      <c r="A18" s="8" t="s">
        <v>22</v>
      </c>
      <c r="C18" s="9" t="s">
        <v>23</v>
      </c>
      <c r="D18" s="10">
        <f>1/2/PI()*(1/D8*LN(D14/D6)+1/D12/D14)</f>
        <v>2.8437983325582827</v>
      </c>
    </row>
    <row r="19" spans="1:4" s="8" customFormat="1" ht="50.15" customHeight="1">
      <c r="A19" s="8" t="s">
        <v>28</v>
      </c>
      <c r="C19" s="9" t="s">
        <v>20</v>
      </c>
      <c r="D19" s="10">
        <f>2*PI()*($D$3-$D$9)*$D$16/(1/$D$8*LN($D$14/$D$6)+1/$D$12/$D$14)</f>
        <v>3797.7376512083101</v>
      </c>
    </row>
    <row r="20" spans="1:4">
      <c r="A20" t="s">
        <v>30</v>
      </c>
      <c r="C20" s="1" t="s">
        <v>20</v>
      </c>
      <c r="D20" s="5">
        <f>2*PI()*($D$4-$D$9)*$D$16/(1/$D$8*LN($D$14/$D$6)+1/$D$12/$D$14)</f>
        <v>3270.2740885404887</v>
      </c>
    </row>
    <row r="21" spans="1:4">
      <c r="A21" t="s">
        <v>31</v>
      </c>
      <c r="D21" s="5">
        <f>SUM(D19:D20)</f>
        <v>7068.0117397487993</v>
      </c>
    </row>
    <row r="22" spans="1:4">
      <c r="A22" t="s">
        <v>35</v>
      </c>
      <c r="C22" s="1" t="s">
        <v>36</v>
      </c>
      <c r="D22" s="11">
        <v>1.5</v>
      </c>
    </row>
    <row r="23" spans="1:4" s="8" customFormat="1" ht="26.5" customHeight="1">
      <c r="A23" s="8" t="s">
        <v>33</v>
      </c>
      <c r="C23" s="9" t="s">
        <v>34</v>
      </c>
      <c r="D23" s="10">
        <f>+PI()*D5^2*D22*1000</f>
        <v>11.970221992413974</v>
      </c>
    </row>
    <row r="24" spans="1:4" s="8" customFormat="1" ht="17.3" customHeight="1">
      <c r="A24" s="8" t="s">
        <v>21</v>
      </c>
      <c r="C24" s="9" t="s">
        <v>20</v>
      </c>
      <c r="D24" s="10">
        <f>+D23*4180*(D3-D4)</f>
        <v>500355.27928290411</v>
      </c>
    </row>
    <row r="25" spans="1:4">
      <c r="A25" t="s">
        <v>37</v>
      </c>
      <c r="D25" s="6">
        <f>+D21/D24</f>
        <v>1.4125986139046011E-2</v>
      </c>
    </row>
    <row r="27" spans="1:4">
      <c r="D27" s="4"/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  <oleObjects>
    <oleObject progId="Equation.3" shapeId="2049" r:id="rId3"/>
    <oleObject progId="Equation.3" shapeId="2050" r:id="rId4"/>
    <oleObject progId="Equation.3" shapeId="2054" r:id="rId5"/>
    <oleObject progId="Equation.3" shapeId="2055" r:id="rId6"/>
    <oleObject progId="Equation.3" shapeId="2057" r:id="rId7"/>
    <oleObject progId="Equation.3" shapeId="2058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Antistillicidio</vt:lpstr>
      <vt:lpstr>coibente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2010-05-03T12:32:19Z</cp:lastPrinted>
  <dcterms:created xsi:type="dcterms:W3CDTF">2010-04-30T13:23:20Z</dcterms:created>
  <dcterms:modified xsi:type="dcterms:W3CDTF">2010-05-03T12:41:21Z</dcterms:modified>
</cp:coreProperties>
</file>