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e Grassi.DESKTOP-AA12EAN\Desktop\"/>
    </mc:Choice>
  </mc:AlternateContent>
  <bookViews>
    <workbookView xWindow="0" yWindow="0" windowWidth="28800" windowHeight="12435"/>
  </bookViews>
  <sheets>
    <sheet name="Sheet1" sheetId="1" r:id="rId1"/>
    <sheet name="Sheet1 (2)" sheetId="3" r:id="rId2"/>
    <sheet name="Shee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3" i="1"/>
  <c r="H42" i="1"/>
  <c r="H45" i="1"/>
  <c r="H46" i="1" s="1"/>
  <c r="H47" i="1" s="1"/>
  <c r="H48" i="1" s="1"/>
  <c r="H49" i="1" s="1"/>
  <c r="H50" i="1" s="1"/>
  <c r="H51" i="1" s="1"/>
  <c r="H52" i="1" s="1"/>
  <c r="A20" i="3"/>
  <c r="A4" i="3"/>
  <c r="A19" i="3"/>
  <c r="B19" i="3" s="1"/>
  <c r="A3" i="3"/>
  <c r="B3" i="3" s="1"/>
  <c r="H35" i="1"/>
  <c r="H19" i="1"/>
  <c r="E33" i="3"/>
  <c r="F31" i="3"/>
  <c r="F30" i="3"/>
  <c r="F29" i="3"/>
  <c r="F28" i="3"/>
  <c r="F27" i="3"/>
  <c r="F26" i="3"/>
  <c r="F25" i="3"/>
  <c r="F24" i="3"/>
  <c r="F23" i="3"/>
  <c r="F22" i="3"/>
  <c r="F21" i="3"/>
  <c r="E17" i="3"/>
  <c r="F14" i="3" s="1"/>
  <c r="F11" i="3"/>
  <c r="D12" i="3" l="1"/>
  <c r="I12" i="3" s="1"/>
  <c r="D22" i="3"/>
  <c r="D11" i="3"/>
  <c r="I11" i="3" s="1"/>
  <c r="J11" i="3" s="1"/>
  <c r="D10" i="3"/>
  <c r="I10" i="3" s="1"/>
  <c r="I27" i="3"/>
  <c r="J27" i="3" s="1"/>
  <c r="D26" i="3"/>
  <c r="D25" i="3"/>
  <c r="I25" i="3" s="1"/>
  <c r="J25" i="3" s="1"/>
  <c r="D9" i="3"/>
  <c r="I9" i="3" s="1"/>
  <c r="D28" i="3"/>
  <c r="D8" i="3"/>
  <c r="I8" i="3" s="1"/>
  <c r="D27" i="3"/>
  <c r="D7" i="3"/>
  <c r="I7" i="3" s="1"/>
  <c r="D6" i="3"/>
  <c r="I6" i="3" s="1"/>
  <c r="J6" i="3" s="1"/>
  <c r="D14" i="3"/>
  <c r="G14" i="3" s="1"/>
  <c r="D21" i="3"/>
  <c r="G21" i="3" s="1"/>
  <c r="D24" i="3"/>
  <c r="D29" i="3"/>
  <c r="D15" i="3"/>
  <c r="I15" i="3" s="1"/>
  <c r="D13" i="3"/>
  <c r="I13" i="3" s="1"/>
  <c r="D31" i="3"/>
  <c r="I31" i="3" s="1"/>
  <c r="J31" i="3" s="1"/>
  <c r="D23" i="3"/>
  <c r="I23" i="3" s="1"/>
  <c r="J23" i="3" s="1"/>
  <c r="D5" i="3"/>
  <c r="I5" i="3" s="1"/>
  <c r="D30" i="3"/>
  <c r="I30" i="3" s="1"/>
  <c r="J30" i="3" s="1"/>
  <c r="I21" i="3"/>
  <c r="J21" i="3" s="1"/>
  <c r="I22" i="3"/>
  <c r="J22" i="3" s="1"/>
  <c r="I29" i="3"/>
  <c r="J29" i="3" s="1"/>
  <c r="I28" i="3"/>
  <c r="J28" i="3" s="1"/>
  <c r="G22" i="3"/>
  <c r="G27" i="3"/>
  <c r="F8" i="3"/>
  <c r="G8" i="3" s="1"/>
  <c r="F10" i="3"/>
  <c r="G10" i="3" s="1"/>
  <c r="F7" i="3"/>
  <c r="F15" i="3"/>
  <c r="F12" i="3"/>
  <c r="G12" i="3" s="1"/>
  <c r="F5" i="3"/>
  <c r="F13" i="3"/>
  <c r="F9" i="3"/>
  <c r="F6" i="3"/>
  <c r="I34" i="1"/>
  <c r="H22" i="1"/>
  <c r="H23" i="1"/>
  <c r="H24" i="1"/>
  <c r="H25" i="1"/>
  <c r="H26" i="1"/>
  <c r="H27" i="1"/>
  <c r="H28" i="1"/>
  <c r="H29" i="1"/>
  <c r="H30" i="1"/>
  <c r="H31" i="1"/>
  <c r="H6" i="1"/>
  <c r="H7" i="1"/>
  <c r="H8" i="1"/>
  <c r="H9" i="1"/>
  <c r="H10" i="1"/>
  <c r="H11" i="1"/>
  <c r="H12" i="1"/>
  <c r="H13" i="1"/>
  <c r="H14" i="1"/>
  <c r="H15" i="1"/>
  <c r="H21" i="1"/>
  <c r="J22" i="1"/>
  <c r="J23" i="1"/>
  <c r="J24" i="1"/>
  <c r="J25" i="1"/>
  <c r="J26" i="1"/>
  <c r="J27" i="1"/>
  <c r="J28" i="1"/>
  <c r="J29" i="1"/>
  <c r="J30" i="1"/>
  <c r="J31" i="1"/>
  <c r="J21" i="1"/>
  <c r="H5" i="1"/>
  <c r="J15" i="1"/>
  <c r="J6" i="1"/>
  <c r="J7" i="1"/>
  <c r="J8" i="1"/>
  <c r="J9" i="1"/>
  <c r="J10" i="1"/>
  <c r="J11" i="1"/>
  <c r="J12" i="1"/>
  <c r="J13" i="1"/>
  <c r="J14" i="1"/>
  <c r="J5" i="1"/>
  <c r="I22" i="1"/>
  <c r="I23" i="1"/>
  <c r="I24" i="1"/>
  <c r="I25" i="1"/>
  <c r="I26" i="1"/>
  <c r="I27" i="1"/>
  <c r="I28" i="1"/>
  <c r="I29" i="1"/>
  <c r="I30" i="1"/>
  <c r="I31" i="1"/>
  <c r="I21" i="1"/>
  <c r="I6" i="1"/>
  <c r="I7" i="1"/>
  <c r="I8" i="1"/>
  <c r="I9" i="1"/>
  <c r="I10" i="1"/>
  <c r="I11" i="1"/>
  <c r="I12" i="1"/>
  <c r="I13" i="1"/>
  <c r="I14" i="1"/>
  <c r="I15" i="1"/>
  <c r="I5" i="1"/>
  <c r="G5" i="1"/>
  <c r="G17" i="1"/>
  <c r="G6" i="1"/>
  <c r="G7" i="1"/>
  <c r="G8" i="1"/>
  <c r="G9" i="1"/>
  <c r="G10" i="1"/>
  <c r="G11" i="1"/>
  <c r="G12" i="1"/>
  <c r="G13" i="1"/>
  <c r="G14" i="1"/>
  <c r="G15" i="1"/>
  <c r="G22" i="1"/>
  <c r="G23" i="1"/>
  <c r="G24" i="1"/>
  <c r="G25" i="1"/>
  <c r="G26" i="1"/>
  <c r="G27" i="1"/>
  <c r="G33" i="1" s="1"/>
  <c r="G28" i="1"/>
  <c r="G29" i="1"/>
  <c r="G30" i="1"/>
  <c r="G31" i="1"/>
  <c r="G21" i="1"/>
  <c r="F22" i="1"/>
  <c r="F23" i="1"/>
  <c r="F24" i="1"/>
  <c r="F25" i="1"/>
  <c r="F26" i="1"/>
  <c r="F27" i="1"/>
  <c r="F28" i="1"/>
  <c r="F29" i="1"/>
  <c r="F30" i="1"/>
  <c r="F31" i="1"/>
  <c r="F21" i="1"/>
  <c r="E33" i="1"/>
  <c r="F6" i="1"/>
  <c r="F7" i="1"/>
  <c r="F8" i="1"/>
  <c r="F9" i="1"/>
  <c r="F10" i="1"/>
  <c r="F11" i="1"/>
  <c r="F12" i="1"/>
  <c r="F13" i="1"/>
  <c r="F14" i="1"/>
  <c r="F15" i="1"/>
  <c r="F5" i="1"/>
  <c r="E17" i="1"/>
  <c r="G30" i="3" l="1"/>
  <c r="G9" i="3"/>
  <c r="G6" i="3"/>
  <c r="G31" i="3"/>
  <c r="I14" i="3"/>
  <c r="J14" i="3" s="1"/>
  <c r="G23" i="3"/>
  <c r="G11" i="3"/>
  <c r="G24" i="3"/>
  <c r="I24" i="3"/>
  <c r="J24" i="3" s="1"/>
  <c r="G25" i="3"/>
  <c r="G29" i="3"/>
  <c r="I26" i="3"/>
  <c r="J26" i="3" s="1"/>
  <c r="G26" i="3"/>
  <c r="G28" i="3"/>
  <c r="J9" i="3"/>
  <c r="J5" i="3"/>
  <c r="G5" i="3"/>
  <c r="J8" i="3"/>
  <c r="G15" i="3"/>
  <c r="J15" i="3"/>
  <c r="G7" i="3"/>
  <c r="J7" i="3"/>
  <c r="J13" i="3"/>
  <c r="G13" i="3"/>
  <c r="J12" i="3"/>
  <c r="J10" i="3"/>
  <c r="J33" i="1"/>
  <c r="H17" i="1"/>
  <c r="J17" i="1"/>
  <c r="I18" i="1" s="1"/>
  <c r="H33" i="1"/>
  <c r="G33" i="3" l="1"/>
  <c r="H30" i="3" s="1"/>
  <c r="J33" i="3"/>
  <c r="I34" i="3" s="1"/>
  <c r="H29" i="3"/>
  <c r="G17" i="3"/>
  <c r="J17" i="3"/>
  <c r="H25" i="3" l="1"/>
  <c r="H23" i="3"/>
  <c r="H28" i="3"/>
  <c r="H26" i="3"/>
  <c r="H31" i="3"/>
  <c r="H22" i="3"/>
  <c r="H27" i="3"/>
  <c r="H24" i="3"/>
  <c r="H21" i="3"/>
  <c r="I18" i="3"/>
  <c r="H12" i="3"/>
  <c r="H9" i="3"/>
  <c r="H15" i="3"/>
  <c r="H7" i="3"/>
  <c r="H6" i="3"/>
  <c r="H10" i="3"/>
  <c r="H13" i="3"/>
  <c r="H5" i="3"/>
  <c r="H8" i="3"/>
  <c r="H11" i="3"/>
  <c r="H14" i="3"/>
  <c r="H33" i="3" l="1"/>
  <c r="H17" i="3"/>
</calcChain>
</file>

<file path=xl/sharedStrings.xml><?xml version="1.0" encoding="utf-8"?>
<sst xmlns="http://schemas.openxmlformats.org/spreadsheetml/2006/main" count="39" uniqueCount="11">
  <si>
    <t>Y</t>
  </si>
  <si>
    <t>f</t>
  </si>
  <si>
    <t>fr</t>
  </si>
  <si>
    <t>Y*fr</t>
  </si>
  <si>
    <t>Y_quad</t>
  </si>
  <si>
    <t>Yquad*fr</t>
  </si>
  <si>
    <t>Media</t>
  </si>
  <si>
    <t>Varianza</t>
  </si>
  <si>
    <t>forma ridotta</t>
  </si>
  <si>
    <t>(Y-mu)/sqrt(var)</t>
  </si>
  <si>
    <t>fcum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</si>
</sst>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166" fontId="0" fillId="0" borderId="0" xfId="0" applyNumberFormat="1" applyAlignment="1">
      <alignment horizontal="center"/>
    </xf>
    <xf numFmtId="2" fontId="3" fillId="0" borderId="0" xfId="0" applyNumberFormat="1" applyFont="1"/>
    <xf numFmtId="2" fontId="1" fillId="0" borderId="0" xfId="0" applyNumberFormat="1" applyFont="1"/>
    <xf numFmtId="0" fontId="0" fillId="2" borderId="0" xfId="0" applyFill="1"/>
    <xf numFmtId="164" fontId="1" fillId="0" borderId="0" xfId="0" applyNumberFormat="1" applyFont="1"/>
    <xf numFmtId="164" fontId="0" fillId="2" borderId="0" xfId="0" applyNumberFormat="1" applyFill="1"/>
    <xf numFmtId="2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Teoric</c:v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Sheet1!$D$5:$D$15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Sheet1!$F$5:$F$15</c:f>
              <c:numCache>
                <c:formatCode>0.0000000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0.16666666666666666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-169966688"/>
        <c:axId val="-169962880"/>
      </c:barChart>
      <c:catAx>
        <c:axId val="-16996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69962880"/>
        <c:crosses val="autoZero"/>
        <c:auto val="1"/>
        <c:lblAlgn val="ctr"/>
        <c:lblOffset val="100"/>
        <c:noMultiLvlLbl val="0"/>
      </c:catAx>
      <c:valAx>
        <c:axId val="-169962880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6996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Sheet1!$D$21:$D$31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Sheet1!$F$21:$F$31</c:f>
              <c:numCache>
                <c:formatCode>0.0000</c:formatCode>
                <c:ptCount val="1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0.11</c:v>
                </c:pt>
                <c:pt idx="4">
                  <c:v>0.17</c:v>
                </c:pt>
                <c:pt idx="5">
                  <c:v>0.21</c:v>
                </c:pt>
                <c:pt idx="6">
                  <c:v>0.13</c:v>
                </c:pt>
                <c:pt idx="7">
                  <c:v>0.12</c:v>
                </c:pt>
                <c:pt idx="8">
                  <c:v>0.08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-169968320"/>
        <c:axId val="-169965600"/>
      </c:barChart>
      <c:catAx>
        <c:axId val="-16996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69965600"/>
        <c:crosses val="autoZero"/>
        <c:auto val="1"/>
        <c:lblAlgn val="ctr"/>
        <c:lblOffset val="100"/>
        <c:noMultiLvlLbl val="0"/>
      </c:catAx>
      <c:valAx>
        <c:axId val="-169965600"/>
        <c:scaling>
          <c:orientation val="minMax"/>
        </c:scaling>
        <c:delete val="0"/>
        <c:axPos val="l"/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6996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Sheet1!$F$42:$F$52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Sheet1!$H$42:$H$52</c:f>
              <c:numCache>
                <c:formatCode>00,000,000</c:formatCode>
                <c:ptCount val="11"/>
                <c:pt idx="0">
                  <c:v>2.7777777777777776E-2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0.27777777777777779</c:v>
                </c:pt>
                <c:pt idx="4">
                  <c:v>0.41666666666666669</c:v>
                </c:pt>
                <c:pt idx="5">
                  <c:v>0.58333333333333337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0.91666666666666685</c:v>
                </c:pt>
                <c:pt idx="9">
                  <c:v>0.97222222222222243</c:v>
                </c:pt>
                <c:pt idx="10">
                  <c:v>1.0000000000000002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-163712992"/>
        <c:axId val="-163723328"/>
      </c:barChart>
      <c:catAx>
        <c:axId val="-16371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63723328"/>
        <c:crosses val="autoZero"/>
        <c:auto val="1"/>
        <c:lblAlgn val="ctr"/>
        <c:lblOffset val="100"/>
        <c:noMultiLvlLbl val="0"/>
      </c:catAx>
      <c:valAx>
        <c:axId val="-1637233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6371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Teoric</c:v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'Sheet1 (2)'!$D$5:$D$15</c:f>
              <c:numCache>
                <c:formatCode>0.00</c:formatCode>
                <c:ptCount val="11"/>
                <c:pt idx="0">
                  <c:v>-2.0701966780270622</c:v>
                </c:pt>
                <c:pt idx="1">
                  <c:v>-1.6561573424216496</c:v>
                </c:pt>
                <c:pt idx="2">
                  <c:v>-1.2421180068162372</c:v>
                </c:pt>
                <c:pt idx="3">
                  <c:v>-0.82807867121082468</c:v>
                </c:pt>
                <c:pt idx="4">
                  <c:v>-0.41403933560541212</c:v>
                </c:pt>
                <c:pt idx="5">
                  <c:v>3.6774080279170507E-16</c:v>
                </c:pt>
                <c:pt idx="6">
                  <c:v>0.41403933560541289</c:v>
                </c:pt>
                <c:pt idx="7">
                  <c:v>0.82807867121082535</c:v>
                </c:pt>
                <c:pt idx="8">
                  <c:v>1.2421180068162379</c:v>
                </c:pt>
                <c:pt idx="9">
                  <c:v>1.6561573424216505</c:v>
                </c:pt>
                <c:pt idx="10">
                  <c:v>2.0701966780270631</c:v>
                </c:pt>
              </c:numCache>
            </c:numRef>
          </c:cat>
          <c:val>
            <c:numRef>
              <c:f>'Sheet1 (2)'!$F$5:$F$15</c:f>
              <c:numCache>
                <c:formatCode>0.0000000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0.16666666666666666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-523429200"/>
        <c:axId val="-523425936"/>
      </c:barChart>
      <c:catAx>
        <c:axId val="-5234292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523425936"/>
        <c:crosses val="autoZero"/>
        <c:auto val="1"/>
        <c:lblAlgn val="ctr"/>
        <c:lblOffset val="100"/>
        <c:noMultiLvlLbl val="0"/>
      </c:catAx>
      <c:valAx>
        <c:axId val="-523425936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52342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'Sheet1 (2)'!$D$21:$D$31</c:f>
              <c:numCache>
                <c:formatCode>0.00</c:formatCode>
                <c:ptCount val="11"/>
                <c:pt idx="0">
                  <c:v>-2.2528196413559156</c:v>
                </c:pt>
                <c:pt idx="1">
                  <c:v>-1.7902283392294442</c:v>
                </c:pt>
                <c:pt idx="2">
                  <c:v>-1.3276370371029729</c:v>
                </c:pt>
                <c:pt idx="3">
                  <c:v>-0.8650457349765015</c:v>
                </c:pt>
                <c:pt idx="4">
                  <c:v>-0.40245443285003013</c:v>
                </c:pt>
                <c:pt idx="5">
                  <c:v>6.0136869276441227E-2</c:v>
                </c:pt>
                <c:pt idx="6">
                  <c:v>0.52272817140291261</c:v>
                </c:pt>
                <c:pt idx="7">
                  <c:v>0.98531947352938398</c:v>
                </c:pt>
                <c:pt idx="8">
                  <c:v>1.4479107756558554</c:v>
                </c:pt>
                <c:pt idx="9">
                  <c:v>1.9105020777823267</c:v>
                </c:pt>
                <c:pt idx="10">
                  <c:v>2.3730933799087981</c:v>
                </c:pt>
              </c:numCache>
            </c:numRef>
          </c:cat>
          <c:val>
            <c:numRef>
              <c:f>'Sheet1 (2)'!$F$21:$F$31</c:f>
              <c:numCache>
                <c:formatCode>0.0000</c:formatCode>
                <c:ptCount val="1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0.11</c:v>
                </c:pt>
                <c:pt idx="4">
                  <c:v>0.17</c:v>
                </c:pt>
                <c:pt idx="5">
                  <c:v>0.21</c:v>
                </c:pt>
                <c:pt idx="6">
                  <c:v>0.13</c:v>
                </c:pt>
                <c:pt idx="7">
                  <c:v>0.12</c:v>
                </c:pt>
                <c:pt idx="8">
                  <c:v>0.08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-523425392"/>
        <c:axId val="-523424304"/>
      </c:barChart>
      <c:catAx>
        <c:axId val="-523425392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523424304"/>
        <c:crosses val="autoZero"/>
        <c:auto val="1"/>
        <c:lblAlgn val="ctr"/>
        <c:lblOffset val="100"/>
        <c:noMultiLvlLbl val="0"/>
      </c:catAx>
      <c:valAx>
        <c:axId val="-523424304"/>
        <c:scaling>
          <c:orientation val="minMax"/>
        </c:scaling>
        <c:delete val="0"/>
        <c:axPos val="l"/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52342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0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'Sheet1 (2)'!$D$41:$D$51</c:f>
              <c:numCache>
                <c:formatCode>General</c:formatCode>
                <c:ptCount val="11"/>
                <c:pt idx="0">
                  <c:v>-2.0701966780270622</c:v>
                </c:pt>
                <c:pt idx="1">
                  <c:v>-1.6561573424216496</c:v>
                </c:pt>
                <c:pt idx="2">
                  <c:v>-1.2421180068162372</c:v>
                </c:pt>
                <c:pt idx="3">
                  <c:v>-0.82807867121082468</c:v>
                </c:pt>
                <c:pt idx="4">
                  <c:v>-0.41403933560541212</c:v>
                </c:pt>
                <c:pt idx="5">
                  <c:v>3.6774080279170507E-16</c:v>
                </c:pt>
                <c:pt idx="6">
                  <c:v>0.41403933560541289</c:v>
                </c:pt>
                <c:pt idx="7">
                  <c:v>0.82807867121082535</c:v>
                </c:pt>
                <c:pt idx="8">
                  <c:v>1.2421180068162379</c:v>
                </c:pt>
                <c:pt idx="9">
                  <c:v>1.6561573424216505</c:v>
                </c:pt>
                <c:pt idx="10">
                  <c:v>2.0701966780270631</c:v>
                </c:pt>
              </c:numCache>
            </c:numRef>
          </c:xVal>
          <c:yVal>
            <c:numRef>
              <c:f>'Sheet1 (2)'!$F$41:$F$51</c:f>
              <c:numCache>
                <c:formatCode>General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0.16666666666666666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0"/>
            <c:val val="100"/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numRef>
              <c:f>'Sheet1 (2)'!$D$52:$D$62</c:f>
              <c:numCache>
                <c:formatCode>General</c:formatCode>
                <c:ptCount val="11"/>
                <c:pt idx="0">
                  <c:v>-2.2528196413559156</c:v>
                </c:pt>
                <c:pt idx="1">
                  <c:v>-1.7902283392294442</c:v>
                </c:pt>
                <c:pt idx="2">
                  <c:v>-1.3276370371029729</c:v>
                </c:pt>
                <c:pt idx="3">
                  <c:v>-0.8650457349765015</c:v>
                </c:pt>
                <c:pt idx="4">
                  <c:v>-0.40245443285003013</c:v>
                </c:pt>
                <c:pt idx="5">
                  <c:v>6.0136869276441227E-2</c:v>
                </c:pt>
                <c:pt idx="6">
                  <c:v>0.52272817140291261</c:v>
                </c:pt>
                <c:pt idx="7">
                  <c:v>0.98531947352938398</c:v>
                </c:pt>
                <c:pt idx="8">
                  <c:v>1.4479107756558554</c:v>
                </c:pt>
                <c:pt idx="9">
                  <c:v>1.9105020777823267</c:v>
                </c:pt>
                <c:pt idx="10">
                  <c:v>2.3730933799087981</c:v>
                </c:pt>
              </c:numCache>
            </c:numRef>
          </c:xVal>
          <c:yVal>
            <c:numRef>
              <c:f>'Sheet1 (2)'!$F$52:$F$62</c:f>
              <c:numCache>
                <c:formatCode>General</c:formatCode>
                <c:ptCount val="11"/>
                <c:pt idx="0">
                  <c:v>0.03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0.11</c:v>
                </c:pt>
                <c:pt idx="4">
                  <c:v>0.17</c:v>
                </c:pt>
                <c:pt idx="5">
                  <c:v>0.21</c:v>
                </c:pt>
                <c:pt idx="6">
                  <c:v>0.13</c:v>
                </c:pt>
                <c:pt idx="7">
                  <c:v>0.12</c:v>
                </c:pt>
                <c:pt idx="8">
                  <c:v>0.08</c:v>
                </c:pt>
                <c:pt idx="9">
                  <c:v>0.03</c:v>
                </c:pt>
                <c:pt idx="10">
                  <c:v>0.01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3712448"/>
        <c:axId val="-163718976"/>
      </c:scatterChart>
      <c:valAx>
        <c:axId val="-1637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63718976"/>
        <c:crosses val="autoZero"/>
        <c:crossBetween val="midCat"/>
      </c:valAx>
      <c:valAx>
        <c:axId val="-163718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63712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1</xdr:row>
      <xdr:rowOff>4762</xdr:rowOff>
    </xdr:from>
    <xdr:to>
      <xdr:col>18</xdr:col>
      <xdr:colOff>485775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57150</xdr:colOff>
      <xdr:row>19</xdr:row>
      <xdr:rowOff>4762</xdr:rowOff>
    </xdr:from>
    <xdr:to>
      <xdr:col>18</xdr:col>
      <xdr:colOff>523875</xdr:colOff>
      <xdr:row>33</xdr:row>
      <xdr:rowOff>80962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642937</xdr:colOff>
      <xdr:row>40</xdr:row>
      <xdr:rowOff>9525</xdr:rowOff>
    </xdr:from>
    <xdr:to>
      <xdr:col>15</xdr:col>
      <xdr:colOff>461962</xdr:colOff>
      <xdr:row>54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1</xdr:row>
      <xdr:rowOff>14287</xdr:rowOff>
    </xdr:from>
    <xdr:to>
      <xdr:col>16</xdr:col>
      <xdr:colOff>600075</xdr:colOff>
      <xdr:row>15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20</xdr:row>
      <xdr:rowOff>19050</xdr:rowOff>
    </xdr:from>
    <xdr:to>
      <xdr:col>16</xdr:col>
      <xdr:colOff>600075</xdr:colOff>
      <xdr:row>34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23812</xdr:colOff>
      <xdr:row>40</xdr:row>
      <xdr:rowOff>9525</xdr:rowOff>
    </xdr:from>
    <xdr:to>
      <xdr:col>13</xdr:col>
      <xdr:colOff>119063</xdr:colOff>
      <xdr:row>59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J52"/>
  <sheetViews>
    <sheetView tabSelected="1" topLeftCell="A38" workbookViewId="0">
      <selection activeCell="N57" sqref="N57"/>
    </sheetView>
  </sheetViews>
  <sheetFormatPr defaultRowHeight="14.25" x14ac:dyDescent="0.45"/>
  <cols>
    <col min="4" max="5" width="7.59765625" customWidth="1"/>
    <col min="6" max="6" width="9.59765625" bestFit="1" customWidth="1"/>
    <col min="7" max="8" width="12" bestFit="1" customWidth="1"/>
    <col min="9" max="9" width="12.73046875" bestFit="1" customWidth="1"/>
  </cols>
  <sheetData>
    <row r="4" spans="4:10" x14ac:dyDescent="0.45">
      <c r="D4" s="1" t="s">
        <v>0</v>
      </c>
      <c r="E4" s="1" t="s">
        <v>1</v>
      </c>
      <c r="F4" s="1" t="s">
        <v>2</v>
      </c>
      <c r="G4" s="1" t="s">
        <v>3</v>
      </c>
      <c r="I4" s="1" t="s">
        <v>4</v>
      </c>
      <c r="J4" s="1" t="s">
        <v>5</v>
      </c>
    </row>
    <row r="5" spans="4:10" x14ac:dyDescent="0.45">
      <c r="D5" s="1">
        <v>2</v>
      </c>
      <c r="E5" s="1">
        <v>1</v>
      </c>
      <c r="F5" s="5">
        <f>E5/$E$17</f>
        <v>2.7777777777777776E-2</v>
      </c>
      <c r="G5" s="3">
        <f>D5*F5</f>
        <v>5.5555555555555552E-2</v>
      </c>
      <c r="H5" s="8">
        <f>(D5-$G$17)^2*F5</f>
        <v>0.6944444444444442</v>
      </c>
      <c r="I5" s="4">
        <f t="shared" ref="I5:I15" si="0">D5^2</f>
        <v>4</v>
      </c>
      <c r="J5" s="6">
        <f>I5*F5</f>
        <v>0.1111111111111111</v>
      </c>
    </row>
    <row r="6" spans="4:10" x14ac:dyDescent="0.45">
      <c r="D6" s="1">
        <v>3</v>
      </c>
      <c r="E6" s="1">
        <v>2</v>
      </c>
      <c r="F6" s="5">
        <f t="shared" ref="F6:F15" si="1">E6/$E$17</f>
        <v>5.5555555555555552E-2</v>
      </c>
      <c r="G6" s="3">
        <f t="shared" ref="G6:G15" si="2">D6*F6</f>
        <v>0.16666666666666666</v>
      </c>
      <c r="H6" s="8">
        <f t="shared" ref="H6:H15" si="3">(D6-$G$17)^2*F6</f>
        <v>0.8888888888888884</v>
      </c>
      <c r="I6" s="4">
        <f t="shared" si="0"/>
        <v>9</v>
      </c>
      <c r="J6" s="6">
        <f t="shared" ref="J6:J14" si="4">I6*F6</f>
        <v>0.5</v>
      </c>
    </row>
    <row r="7" spans="4:10" x14ac:dyDescent="0.45">
      <c r="D7" s="1">
        <v>4</v>
      </c>
      <c r="E7" s="1">
        <v>3</v>
      </c>
      <c r="F7" s="5">
        <f t="shared" si="1"/>
        <v>8.3333333333333329E-2</v>
      </c>
      <c r="G7" s="3">
        <f t="shared" si="2"/>
        <v>0.33333333333333331</v>
      </c>
      <c r="H7" s="8">
        <f t="shared" si="3"/>
        <v>0.74999999999999956</v>
      </c>
      <c r="I7" s="4">
        <f t="shared" si="0"/>
        <v>16</v>
      </c>
      <c r="J7" s="6">
        <f t="shared" si="4"/>
        <v>1.3333333333333333</v>
      </c>
    </row>
    <row r="8" spans="4:10" x14ac:dyDescent="0.45">
      <c r="D8" s="1">
        <v>5</v>
      </c>
      <c r="E8" s="1">
        <v>4</v>
      </c>
      <c r="F8" s="5">
        <f t="shared" si="1"/>
        <v>0.1111111111111111</v>
      </c>
      <c r="G8" s="3">
        <f t="shared" si="2"/>
        <v>0.55555555555555558</v>
      </c>
      <c r="H8" s="8">
        <f t="shared" si="3"/>
        <v>0.44444444444444403</v>
      </c>
      <c r="I8" s="4">
        <f t="shared" si="0"/>
        <v>25</v>
      </c>
      <c r="J8" s="6">
        <f t="shared" si="4"/>
        <v>2.7777777777777777</v>
      </c>
    </row>
    <row r="9" spans="4:10" x14ac:dyDescent="0.45">
      <c r="D9" s="1">
        <v>6</v>
      </c>
      <c r="E9" s="1">
        <v>5</v>
      </c>
      <c r="F9" s="5">
        <f t="shared" si="1"/>
        <v>0.1388888888888889</v>
      </c>
      <c r="G9" s="3">
        <f t="shared" si="2"/>
        <v>0.83333333333333337</v>
      </c>
      <c r="H9" s="8">
        <f t="shared" si="3"/>
        <v>0.13888888888888865</v>
      </c>
      <c r="I9" s="4">
        <f t="shared" si="0"/>
        <v>36</v>
      </c>
      <c r="J9" s="6">
        <f t="shared" si="4"/>
        <v>5</v>
      </c>
    </row>
    <row r="10" spans="4:10" x14ac:dyDescent="0.45">
      <c r="D10" s="1">
        <v>7</v>
      </c>
      <c r="E10" s="1">
        <v>6</v>
      </c>
      <c r="F10" s="5">
        <f t="shared" si="1"/>
        <v>0.16666666666666666</v>
      </c>
      <c r="G10" s="3">
        <f t="shared" si="2"/>
        <v>1.1666666666666665</v>
      </c>
      <c r="H10" s="8">
        <f t="shared" si="3"/>
        <v>1.3147681753683529E-31</v>
      </c>
      <c r="I10" s="4">
        <f t="shared" si="0"/>
        <v>49</v>
      </c>
      <c r="J10" s="6">
        <f t="shared" si="4"/>
        <v>8.1666666666666661</v>
      </c>
    </row>
    <row r="11" spans="4:10" x14ac:dyDescent="0.45">
      <c r="D11" s="1">
        <v>8</v>
      </c>
      <c r="E11" s="1">
        <v>5</v>
      </c>
      <c r="F11" s="5">
        <f t="shared" si="1"/>
        <v>0.1388888888888889</v>
      </c>
      <c r="G11" s="3">
        <f t="shared" si="2"/>
        <v>1.1111111111111112</v>
      </c>
      <c r="H11" s="8">
        <f t="shared" si="3"/>
        <v>0.13888888888888914</v>
      </c>
      <c r="I11" s="4">
        <f t="shared" si="0"/>
        <v>64</v>
      </c>
      <c r="J11" s="6">
        <f t="shared" si="4"/>
        <v>8.8888888888888893</v>
      </c>
    </row>
    <row r="12" spans="4:10" x14ac:dyDescent="0.45">
      <c r="D12" s="1">
        <v>9</v>
      </c>
      <c r="E12" s="1">
        <v>4</v>
      </c>
      <c r="F12" s="5">
        <f t="shared" si="1"/>
        <v>0.1111111111111111</v>
      </c>
      <c r="G12" s="3">
        <f t="shared" si="2"/>
        <v>1</v>
      </c>
      <c r="H12" s="8">
        <f t="shared" si="3"/>
        <v>0.44444444444444481</v>
      </c>
      <c r="I12" s="4">
        <f t="shared" si="0"/>
        <v>81</v>
      </c>
      <c r="J12" s="6">
        <f t="shared" si="4"/>
        <v>9</v>
      </c>
    </row>
    <row r="13" spans="4:10" x14ac:dyDescent="0.45">
      <c r="D13" s="1">
        <v>10</v>
      </c>
      <c r="E13" s="1">
        <v>3</v>
      </c>
      <c r="F13" s="5">
        <f t="shared" si="1"/>
        <v>8.3333333333333329E-2</v>
      </c>
      <c r="G13" s="3">
        <f t="shared" si="2"/>
        <v>0.83333333333333326</v>
      </c>
      <c r="H13" s="8">
        <f t="shared" si="3"/>
        <v>0.75000000000000044</v>
      </c>
      <c r="I13" s="4">
        <f t="shared" si="0"/>
        <v>100</v>
      </c>
      <c r="J13" s="6">
        <f t="shared" si="4"/>
        <v>8.3333333333333321</v>
      </c>
    </row>
    <row r="14" spans="4:10" x14ac:dyDescent="0.45">
      <c r="D14" s="1">
        <v>11</v>
      </c>
      <c r="E14" s="1">
        <v>2</v>
      </c>
      <c r="F14" s="5">
        <f t="shared" si="1"/>
        <v>5.5555555555555552E-2</v>
      </c>
      <c r="G14" s="3">
        <f t="shared" si="2"/>
        <v>0.61111111111111105</v>
      </c>
      <c r="H14" s="8">
        <f t="shared" si="3"/>
        <v>0.88888888888888928</v>
      </c>
      <c r="I14" s="4">
        <f t="shared" si="0"/>
        <v>121</v>
      </c>
      <c r="J14" s="6">
        <f t="shared" si="4"/>
        <v>6.7222222222222214</v>
      </c>
    </row>
    <row r="15" spans="4:10" x14ac:dyDescent="0.45">
      <c r="D15" s="1">
        <v>12</v>
      </c>
      <c r="E15" s="1">
        <v>1</v>
      </c>
      <c r="F15" s="5">
        <f t="shared" si="1"/>
        <v>2.7777777777777776E-2</v>
      </c>
      <c r="G15" s="3">
        <f t="shared" si="2"/>
        <v>0.33333333333333331</v>
      </c>
      <c r="H15" s="8">
        <f t="shared" si="3"/>
        <v>0.69444444444444464</v>
      </c>
      <c r="I15" s="4">
        <f t="shared" si="0"/>
        <v>144</v>
      </c>
      <c r="J15" s="6">
        <f>I15*F15</f>
        <v>4</v>
      </c>
    </row>
    <row r="16" spans="4:10" x14ac:dyDescent="0.45">
      <c r="G16" t="s">
        <v>6</v>
      </c>
      <c r="H16" t="s">
        <v>7</v>
      </c>
      <c r="I16" t="s">
        <v>8</v>
      </c>
    </row>
    <row r="17" spans="4:10" x14ac:dyDescent="0.45">
      <c r="E17">
        <f>SUM(E5:E15)</f>
        <v>36</v>
      </c>
      <c r="G17" s="3">
        <f>SUM(G5:G15)</f>
        <v>6.9999999999999991</v>
      </c>
      <c r="H17" s="3">
        <f>SUM(H5:H15)</f>
        <v>5.8333333333333339</v>
      </c>
      <c r="I17" s="3"/>
      <c r="J17" s="7">
        <f>SUM(J5:J15)</f>
        <v>54.833333333333321</v>
      </c>
    </row>
    <row r="18" spans="4:10" x14ac:dyDescent="0.45">
      <c r="I18" s="10">
        <f>J17-G17^2</f>
        <v>5.8333333333333357</v>
      </c>
    </row>
    <row r="19" spans="4:10" x14ac:dyDescent="0.45">
      <c r="H19">
        <f>H17*5^2</f>
        <v>145.83333333333334</v>
      </c>
    </row>
    <row r="20" spans="4:10" x14ac:dyDescent="0.45">
      <c r="D20" s="1" t="s">
        <v>0</v>
      </c>
      <c r="E20" s="1" t="s">
        <v>1</v>
      </c>
      <c r="F20" s="1" t="s">
        <v>2</v>
      </c>
      <c r="G20" s="1" t="s">
        <v>3</v>
      </c>
      <c r="I20" s="1" t="s">
        <v>4</v>
      </c>
    </row>
    <row r="21" spans="4:10" x14ac:dyDescent="0.45">
      <c r="D21" s="1">
        <v>2</v>
      </c>
      <c r="E21" s="1">
        <v>3</v>
      </c>
      <c r="F21" s="2">
        <f>E21/$E$33</f>
        <v>0.03</v>
      </c>
      <c r="G21" s="3">
        <f>D21*F21</f>
        <v>0.06</v>
      </c>
      <c r="H21" s="8">
        <f>(D21-$G$33)^2*F21</f>
        <v>0.711507</v>
      </c>
      <c r="I21" s="4">
        <f t="shared" ref="I21:I31" si="5">D21^2</f>
        <v>4</v>
      </c>
      <c r="J21" s="6">
        <f>I21*F21</f>
        <v>0.12</v>
      </c>
    </row>
    <row r="22" spans="4:10" x14ac:dyDescent="0.45">
      <c r="D22" s="1">
        <v>3</v>
      </c>
      <c r="E22" s="1">
        <v>4</v>
      </c>
      <c r="F22" s="2">
        <f t="shared" ref="F22:F31" si="6">E22/$E$33</f>
        <v>0.04</v>
      </c>
      <c r="G22" s="3">
        <f t="shared" ref="G22:G31" si="7">D22*F22</f>
        <v>0.12</v>
      </c>
      <c r="H22" s="8">
        <f t="shared" ref="H22:H31" si="8">(D22-$G$33)^2*F22</f>
        <v>0.59907600000000005</v>
      </c>
      <c r="I22" s="4">
        <f t="shared" si="5"/>
        <v>9</v>
      </c>
      <c r="J22" s="6">
        <f t="shared" ref="J22:J31" si="9">I22*F22</f>
        <v>0.36</v>
      </c>
    </row>
    <row r="23" spans="4:10" x14ac:dyDescent="0.45">
      <c r="D23" s="1">
        <v>4</v>
      </c>
      <c r="E23" s="1">
        <v>7</v>
      </c>
      <c r="F23" s="2">
        <f t="shared" si="6"/>
        <v>7.0000000000000007E-2</v>
      </c>
      <c r="G23" s="3">
        <f t="shared" si="7"/>
        <v>0.28000000000000003</v>
      </c>
      <c r="H23" s="8">
        <f t="shared" si="8"/>
        <v>0.57658300000000007</v>
      </c>
      <c r="I23" s="4">
        <f t="shared" si="5"/>
        <v>16</v>
      </c>
      <c r="J23" s="6">
        <f t="shared" si="9"/>
        <v>1.1200000000000001</v>
      </c>
    </row>
    <row r="24" spans="4:10" x14ac:dyDescent="0.45">
      <c r="D24" s="1">
        <v>5</v>
      </c>
      <c r="E24" s="1">
        <v>11</v>
      </c>
      <c r="F24" s="2">
        <f t="shared" si="6"/>
        <v>0.11</v>
      </c>
      <c r="G24" s="3">
        <f t="shared" si="7"/>
        <v>0.55000000000000004</v>
      </c>
      <c r="H24" s="8">
        <f t="shared" si="8"/>
        <v>0.38465900000000008</v>
      </c>
      <c r="I24" s="4">
        <f t="shared" si="5"/>
        <v>25</v>
      </c>
      <c r="J24" s="6">
        <f t="shared" si="9"/>
        <v>2.75</v>
      </c>
    </row>
    <row r="25" spans="4:10" x14ac:dyDescent="0.45">
      <c r="D25" s="1">
        <v>6</v>
      </c>
      <c r="E25" s="1">
        <v>17</v>
      </c>
      <c r="F25" s="2">
        <f t="shared" si="6"/>
        <v>0.17</v>
      </c>
      <c r="G25" s="3">
        <f t="shared" si="7"/>
        <v>1.02</v>
      </c>
      <c r="H25" s="8">
        <f t="shared" si="8"/>
        <v>0.12867300000000004</v>
      </c>
      <c r="I25" s="4">
        <f t="shared" si="5"/>
        <v>36</v>
      </c>
      <c r="J25" s="6">
        <f t="shared" si="9"/>
        <v>6.12</v>
      </c>
    </row>
    <row r="26" spans="4:10" x14ac:dyDescent="0.45">
      <c r="D26" s="1">
        <v>7</v>
      </c>
      <c r="E26" s="1">
        <v>21</v>
      </c>
      <c r="F26" s="2">
        <f t="shared" si="6"/>
        <v>0.21</v>
      </c>
      <c r="G26" s="3">
        <f t="shared" si="7"/>
        <v>1.47</v>
      </c>
      <c r="H26" s="8">
        <f t="shared" si="8"/>
        <v>3.5489999999999936E-3</v>
      </c>
      <c r="I26" s="4">
        <f t="shared" si="5"/>
        <v>49</v>
      </c>
      <c r="J26" s="6">
        <f t="shared" si="9"/>
        <v>10.29</v>
      </c>
    </row>
    <row r="27" spans="4:10" x14ac:dyDescent="0.45">
      <c r="D27" s="1">
        <v>8</v>
      </c>
      <c r="E27" s="1">
        <v>13</v>
      </c>
      <c r="F27" s="2">
        <f t="shared" si="6"/>
        <v>0.13</v>
      </c>
      <c r="G27" s="3">
        <f t="shared" si="7"/>
        <v>1.04</v>
      </c>
      <c r="H27" s="8">
        <f t="shared" si="8"/>
        <v>0.16599699999999998</v>
      </c>
      <c r="I27" s="4">
        <f t="shared" si="5"/>
        <v>64</v>
      </c>
      <c r="J27" s="6">
        <f t="shared" si="9"/>
        <v>8.32</v>
      </c>
    </row>
    <row r="28" spans="4:10" x14ac:dyDescent="0.45">
      <c r="D28" s="1">
        <v>9</v>
      </c>
      <c r="E28" s="1">
        <v>12</v>
      </c>
      <c r="F28" s="2">
        <f t="shared" si="6"/>
        <v>0.12</v>
      </c>
      <c r="G28" s="3">
        <f t="shared" si="7"/>
        <v>1.08</v>
      </c>
      <c r="H28" s="8">
        <f t="shared" si="8"/>
        <v>0.54442799999999991</v>
      </c>
      <c r="I28" s="4">
        <f t="shared" si="5"/>
        <v>81</v>
      </c>
      <c r="J28" s="6">
        <f t="shared" si="9"/>
        <v>9.7199999999999989</v>
      </c>
    </row>
    <row r="29" spans="4:10" x14ac:dyDescent="0.45">
      <c r="D29" s="1">
        <v>10</v>
      </c>
      <c r="E29" s="1">
        <v>8</v>
      </c>
      <c r="F29" s="2">
        <f t="shared" si="6"/>
        <v>0.08</v>
      </c>
      <c r="G29" s="3">
        <f t="shared" si="7"/>
        <v>0.8</v>
      </c>
      <c r="H29" s="8">
        <f t="shared" si="8"/>
        <v>0.78375199999999989</v>
      </c>
      <c r="I29" s="4">
        <f t="shared" si="5"/>
        <v>100</v>
      </c>
      <c r="J29" s="6">
        <f t="shared" si="9"/>
        <v>8</v>
      </c>
    </row>
    <row r="30" spans="4:10" x14ac:dyDescent="0.45">
      <c r="D30" s="1">
        <v>11</v>
      </c>
      <c r="E30" s="1">
        <v>3</v>
      </c>
      <c r="F30" s="2">
        <f t="shared" si="6"/>
        <v>0.03</v>
      </c>
      <c r="G30" s="3">
        <f t="shared" si="7"/>
        <v>0.32999999999999996</v>
      </c>
      <c r="H30" s="8">
        <f t="shared" si="8"/>
        <v>0.51170699999999991</v>
      </c>
      <c r="I30" s="4">
        <f t="shared" si="5"/>
        <v>121</v>
      </c>
      <c r="J30" s="6">
        <f t="shared" si="9"/>
        <v>3.63</v>
      </c>
    </row>
    <row r="31" spans="4:10" x14ac:dyDescent="0.45">
      <c r="D31" s="1">
        <v>12</v>
      </c>
      <c r="E31" s="1">
        <v>1</v>
      </c>
      <c r="F31" s="2">
        <f t="shared" si="6"/>
        <v>0.01</v>
      </c>
      <c r="G31" s="3">
        <f t="shared" si="7"/>
        <v>0.12</v>
      </c>
      <c r="H31" s="8">
        <f t="shared" si="8"/>
        <v>0.26316899999999999</v>
      </c>
      <c r="I31" s="4">
        <f t="shared" si="5"/>
        <v>144</v>
      </c>
      <c r="J31" s="6">
        <f t="shared" si="9"/>
        <v>1.44</v>
      </c>
    </row>
    <row r="32" spans="4:10" x14ac:dyDescent="0.45">
      <c r="G32" t="s">
        <v>6</v>
      </c>
      <c r="H32" t="s">
        <v>7</v>
      </c>
      <c r="I32" t="s">
        <v>8</v>
      </c>
    </row>
    <row r="33" spans="5:10" x14ac:dyDescent="0.45">
      <c r="E33">
        <f>SUM(E21:E31)</f>
        <v>100</v>
      </c>
      <c r="G33" s="3">
        <f>SUM(G21:G31)</f>
        <v>6.87</v>
      </c>
      <c r="H33" s="9">
        <f>SUM(H21:H31)</f>
        <v>4.6730999999999998</v>
      </c>
      <c r="J33" s="3">
        <f>SUM(J21:J31)</f>
        <v>51.87</v>
      </c>
    </row>
    <row r="34" spans="5:10" x14ac:dyDescent="0.45">
      <c r="I34" s="10">
        <f>J33-G33^2</f>
        <v>4.673099999999998</v>
      </c>
    </row>
    <row r="35" spans="5:10" x14ac:dyDescent="0.45">
      <c r="H35">
        <f>H33*5^2</f>
        <v>116.8275</v>
      </c>
    </row>
    <row r="40" spans="5:10" x14ac:dyDescent="0.45">
      <c r="H40" s="13" t="s">
        <v>10</v>
      </c>
    </row>
    <row r="41" spans="5:10" x14ac:dyDescent="0.45">
      <c r="F41" s="1" t="s">
        <v>0</v>
      </c>
      <c r="G41" s="1" t="s">
        <v>1</v>
      </c>
    </row>
    <row r="42" spans="5:10" x14ac:dyDescent="0.45">
      <c r="F42" s="1">
        <v>2</v>
      </c>
      <c r="G42">
        <v>2.7777777777777776E-2</v>
      </c>
      <c r="H42" s="12">
        <f>H41+G42</f>
        <v>2.7777777777777776E-2</v>
      </c>
    </row>
    <row r="43" spans="5:10" x14ac:dyDescent="0.45">
      <c r="F43" s="1">
        <v>3</v>
      </c>
      <c r="G43">
        <v>5.5555555555555552E-2</v>
      </c>
      <c r="H43" s="12">
        <f>H42+G43</f>
        <v>8.3333333333333329E-2</v>
      </c>
    </row>
    <row r="44" spans="5:10" x14ac:dyDescent="0.45">
      <c r="F44" s="1">
        <v>4</v>
      </c>
      <c r="G44">
        <v>8.3333333333333329E-2</v>
      </c>
      <c r="H44" s="12">
        <f>H43+G44</f>
        <v>0.16666666666666666</v>
      </c>
    </row>
    <row r="45" spans="5:10" x14ac:dyDescent="0.45">
      <c r="F45" s="1">
        <v>5</v>
      </c>
      <c r="G45">
        <v>0.1111111111111111</v>
      </c>
      <c r="H45" s="12">
        <f t="shared" ref="H43:H52" si="10">H44+G45</f>
        <v>0.27777777777777779</v>
      </c>
    </row>
    <row r="46" spans="5:10" x14ac:dyDescent="0.45">
      <c r="F46" s="1">
        <v>6</v>
      </c>
      <c r="G46">
        <v>0.1388888888888889</v>
      </c>
      <c r="H46" s="12">
        <f t="shared" si="10"/>
        <v>0.41666666666666669</v>
      </c>
    </row>
    <row r="47" spans="5:10" x14ac:dyDescent="0.45">
      <c r="F47" s="1">
        <v>7</v>
      </c>
      <c r="G47">
        <v>0.16666666666666666</v>
      </c>
      <c r="H47" s="12">
        <f t="shared" si="10"/>
        <v>0.58333333333333337</v>
      </c>
    </row>
    <row r="48" spans="5:10" x14ac:dyDescent="0.45">
      <c r="F48" s="1">
        <v>8</v>
      </c>
      <c r="G48">
        <v>0.1388888888888889</v>
      </c>
      <c r="H48" s="12">
        <f t="shared" si="10"/>
        <v>0.72222222222222232</v>
      </c>
    </row>
    <row r="49" spans="6:8" x14ac:dyDescent="0.45">
      <c r="F49" s="1">
        <v>9</v>
      </c>
      <c r="G49">
        <v>0.1111111111111111</v>
      </c>
      <c r="H49" s="12">
        <f t="shared" si="10"/>
        <v>0.83333333333333348</v>
      </c>
    </row>
    <row r="50" spans="6:8" x14ac:dyDescent="0.45">
      <c r="F50" s="1">
        <v>10</v>
      </c>
      <c r="G50">
        <v>8.3333333333333329E-2</v>
      </c>
      <c r="H50" s="12">
        <f t="shared" si="10"/>
        <v>0.91666666666666685</v>
      </c>
    </row>
    <row r="51" spans="6:8" x14ac:dyDescent="0.45">
      <c r="F51" s="1">
        <v>11</v>
      </c>
      <c r="G51">
        <v>5.5555555555555552E-2</v>
      </c>
      <c r="H51" s="12">
        <f t="shared" si="10"/>
        <v>0.97222222222222243</v>
      </c>
    </row>
    <row r="52" spans="6:8" x14ac:dyDescent="0.45">
      <c r="F52" s="1">
        <v>12</v>
      </c>
      <c r="G52">
        <v>2.7777777777777776E-2</v>
      </c>
      <c r="H52" s="12">
        <f t="shared" si="10"/>
        <v>1.0000000000000002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2"/>
  <sheetViews>
    <sheetView topLeftCell="A25" workbookViewId="0">
      <selection activeCell="P48" sqref="P48"/>
    </sheetView>
  </sheetViews>
  <sheetFormatPr defaultRowHeight="14.25" x14ac:dyDescent="0.45"/>
  <cols>
    <col min="4" max="4" width="13.53125" bestFit="1" customWidth="1"/>
    <col min="5" max="5" width="7.59765625" customWidth="1"/>
    <col min="6" max="6" width="9.59765625" bestFit="1" customWidth="1"/>
    <col min="7" max="8" width="12" bestFit="1" customWidth="1"/>
    <col min="9" max="9" width="12.73046875" bestFit="1" customWidth="1"/>
  </cols>
  <sheetData>
    <row r="3" spans="1:10" x14ac:dyDescent="0.45">
      <c r="A3">
        <f>Sheet1!H17</f>
        <v>5.8333333333333339</v>
      </c>
      <c r="B3" s="3">
        <f>1/SQRT(A3)</f>
        <v>0.41403933560541251</v>
      </c>
    </row>
    <row r="4" spans="1:10" x14ac:dyDescent="0.45">
      <c r="A4">
        <f>Sheet1!G17</f>
        <v>6.9999999999999991</v>
      </c>
      <c r="C4" s="1" t="s">
        <v>0</v>
      </c>
      <c r="D4" s="1" t="s">
        <v>9</v>
      </c>
      <c r="E4" s="1" t="s">
        <v>1</v>
      </c>
      <c r="F4" s="1" t="s">
        <v>2</v>
      </c>
      <c r="G4" s="1" t="s">
        <v>3</v>
      </c>
      <c r="I4" s="1" t="s">
        <v>4</v>
      </c>
      <c r="J4" s="1" t="s">
        <v>5</v>
      </c>
    </row>
    <row r="5" spans="1:10" x14ac:dyDescent="0.45">
      <c r="C5" s="1">
        <v>2</v>
      </c>
      <c r="D5" s="11">
        <f>(C5-$A$4)*$B$3</f>
        <v>-2.0701966780270622</v>
      </c>
      <c r="E5" s="1">
        <v>1</v>
      </c>
      <c r="F5" s="5">
        <f>E5/$E$17</f>
        <v>2.7777777777777776E-2</v>
      </c>
      <c r="G5" s="3">
        <f>D5*F5</f>
        <v>-5.7505463278529505E-2</v>
      </c>
      <c r="H5" s="8">
        <f>(D5-$G$17)^2*F5</f>
        <v>0.11904761904761904</v>
      </c>
      <c r="I5" s="4">
        <f>D5^2</f>
        <v>4.2857142857142838</v>
      </c>
      <c r="J5" s="6">
        <f>I5*F5</f>
        <v>0.11904761904761899</v>
      </c>
    </row>
    <row r="6" spans="1:10" x14ac:dyDescent="0.45">
      <c r="C6" s="1">
        <v>3</v>
      </c>
      <c r="D6" s="11">
        <f t="shared" ref="D6:D15" si="0">(C6-$A$4)*$B$3</f>
        <v>-1.6561573424216496</v>
      </c>
      <c r="E6" s="1">
        <v>2</v>
      </c>
      <c r="F6" s="5">
        <f t="shared" ref="F6:F15" si="1">E6/$E$17</f>
        <v>5.5555555555555552E-2</v>
      </c>
      <c r="G6" s="3">
        <f t="shared" ref="G6:G15" si="2">D6*F6</f>
        <v>-9.2008741245647188E-2</v>
      </c>
      <c r="H6" s="8">
        <f t="shared" ref="H6:H15" si="3">(D6-$G$17)^2*F6</f>
        <v>0.15238095238095234</v>
      </c>
      <c r="I6" s="4">
        <f t="shared" ref="I6:I15" si="4">D6^2</f>
        <v>2.7428571428571411</v>
      </c>
      <c r="J6" s="6">
        <f t="shared" ref="J6:J14" si="5">I6*F6</f>
        <v>0.15238095238095228</v>
      </c>
    </row>
    <row r="7" spans="1:10" x14ac:dyDescent="0.45">
      <c r="C7" s="1">
        <v>4</v>
      </c>
      <c r="D7" s="11">
        <f t="shared" si="0"/>
        <v>-1.2421180068162372</v>
      </c>
      <c r="E7" s="1">
        <v>3</v>
      </c>
      <c r="F7" s="5">
        <f t="shared" si="1"/>
        <v>8.3333333333333329E-2</v>
      </c>
      <c r="G7" s="3">
        <f t="shared" si="2"/>
        <v>-0.1035098339013531</v>
      </c>
      <c r="H7" s="8">
        <f t="shared" si="3"/>
        <v>0.12857142857142856</v>
      </c>
      <c r="I7" s="4">
        <f t="shared" si="4"/>
        <v>1.5428571428571418</v>
      </c>
      <c r="J7" s="6">
        <f t="shared" si="5"/>
        <v>0.12857142857142848</v>
      </c>
    </row>
    <row r="8" spans="1:10" x14ac:dyDescent="0.45">
      <c r="C8" s="1">
        <v>5</v>
      </c>
      <c r="D8" s="11">
        <f t="shared" si="0"/>
        <v>-0.82807867121082468</v>
      </c>
      <c r="E8" s="1">
        <v>4</v>
      </c>
      <c r="F8" s="5">
        <f t="shared" si="1"/>
        <v>0.1111111111111111</v>
      </c>
      <c r="G8" s="3">
        <f t="shared" si="2"/>
        <v>-9.2008741245647188E-2</v>
      </c>
      <c r="H8" s="8">
        <f t="shared" si="3"/>
        <v>7.619047619047617E-2</v>
      </c>
      <c r="I8" s="4">
        <f t="shared" si="4"/>
        <v>0.68571428571428505</v>
      </c>
      <c r="J8" s="6">
        <f t="shared" si="5"/>
        <v>7.6190476190476114E-2</v>
      </c>
    </row>
    <row r="9" spans="1:10" x14ac:dyDescent="0.45">
      <c r="C9" s="1">
        <v>6</v>
      </c>
      <c r="D9" s="11">
        <f t="shared" si="0"/>
        <v>-0.41403933560541212</v>
      </c>
      <c r="E9" s="1">
        <v>5</v>
      </c>
      <c r="F9" s="5">
        <f t="shared" si="1"/>
        <v>0.1388888888888889</v>
      </c>
      <c r="G9" s="3">
        <f t="shared" si="2"/>
        <v>-5.7505463278529463E-2</v>
      </c>
      <c r="H9" s="8">
        <f t="shared" si="3"/>
        <v>2.3809523809523808E-2</v>
      </c>
      <c r="I9" s="4">
        <f t="shared" si="4"/>
        <v>0.1714285714285711</v>
      </c>
      <c r="J9" s="6">
        <f t="shared" si="5"/>
        <v>2.3809523809523763E-2</v>
      </c>
    </row>
    <row r="10" spans="1:10" x14ac:dyDescent="0.45">
      <c r="C10" s="1">
        <v>7</v>
      </c>
      <c r="D10" s="11">
        <f>(C10-$A$4)*$B$3</f>
        <v>3.6774080279170507E-16</v>
      </c>
      <c r="E10" s="1">
        <v>6</v>
      </c>
      <c r="F10" s="5">
        <f t="shared" si="1"/>
        <v>0.16666666666666666</v>
      </c>
      <c r="G10" s="3">
        <f t="shared" si="2"/>
        <v>6.1290133798617504E-17</v>
      </c>
      <c r="H10" s="8">
        <f t="shared" si="3"/>
        <v>7.9771914493924475E-36</v>
      </c>
      <c r="I10" s="4">
        <f t="shared" si="4"/>
        <v>1.3523329803788772E-31</v>
      </c>
      <c r="J10" s="6">
        <f t="shared" si="5"/>
        <v>2.253888300631462E-32</v>
      </c>
    </row>
    <row r="11" spans="1:10" x14ac:dyDescent="0.45">
      <c r="C11" s="1">
        <v>8</v>
      </c>
      <c r="D11" s="11">
        <f t="shared" si="0"/>
        <v>0.41403933560541289</v>
      </c>
      <c r="E11" s="1">
        <v>5</v>
      </c>
      <c r="F11" s="5">
        <f t="shared" si="1"/>
        <v>0.1388888888888889</v>
      </c>
      <c r="G11" s="3">
        <f t="shared" si="2"/>
        <v>5.7505463278529574E-2</v>
      </c>
      <c r="H11" s="8">
        <f t="shared" si="3"/>
        <v>2.3809523809523808E-2</v>
      </c>
      <c r="I11" s="4">
        <f t="shared" si="4"/>
        <v>0.17142857142857174</v>
      </c>
      <c r="J11" s="6">
        <f t="shared" si="5"/>
        <v>2.3809523809523853E-2</v>
      </c>
    </row>
    <row r="12" spans="1:10" x14ac:dyDescent="0.45">
      <c r="C12" s="1">
        <v>9</v>
      </c>
      <c r="D12" s="11">
        <f t="shared" si="0"/>
        <v>0.82807867121082535</v>
      </c>
      <c r="E12" s="1">
        <v>4</v>
      </c>
      <c r="F12" s="5">
        <f t="shared" si="1"/>
        <v>0.1111111111111111</v>
      </c>
      <c r="G12" s="3">
        <f t="shared" si="2"/>
        <v>9.2008741245647258E-2</v>
      </c>
      <c r="H12" s="8">
        <f t="shared" si="3"/>
        <v>7.619047619047617E-2</v>
      </c>
      <c r="I12" s="4">
        <f t="shared" si="4"/>
        <v>0.68571428571428616</v>
      </c>
      <c r="J12" s="6">
        <f t="shared" si="5"/>
        <v>7.6190476190476239E-2</v>
      </c>
    </row>
    <row r="13" spans="1:10" x14ac:dyDescent="0.45">
      <c r="C13" s="1">
        <v>10</v>
      </c>
      <c r="D13" s="11">
        <f t="shared" si="0"/>
        <v>1.2421180068162379</v>
      </c>
      <c r="E13" s="1">
        <v>3</v>
      </c>
      <c r="F13" s="5">
        <f t="shared" si="1"/>
        <v>8.3333333333333329E-2</v>
      </c>
      <c r="G13" s="3">
        <f t="shared" si="2"/>
        <v>0.10350983390135315</v>
      </c>
      <c r="H13" s="8">
        <f t="shared" si="3"/>
        <v>0.12857142857142853</v>
      </c>
      <c r="I13" s="4">
        <f t="shared" si="4"/>
        <v>1.5428571428571436</v>
      </c>
      <c r="J13" s="6">
        <f t="shared" si="5"/>
        <v>0.12857142857142861</v>
      </c>
    </row>
    <row r="14" spans="1:10" x14ac:dyDescent="0.45">
      <c r="C14" s="1">
        <v>11</v>
      </c>
      <c r="D14" s="11">
        <f t="shared" si="0"/>
        <v>1.6561573424216505</v>
      </c>
      <c r="E14" s="1">
        <v>2</v>
      </c>
      <c r="F14" s="5">
        <f t="shared" si="1"/>
        <v>5.5555555555555552E-2</v>
      </c>
      <c r="G14" s="3">
        <f t="shared" si="2"/>
        <v>9.2008741245647244E-2</v>
      </c>
      <c r="H14" s="8">
        <f t="shared" si="3"/>
        <v>0.15238095238095234</v>
      </c>
      <c r="I14" s="4">
        <f t="shared" si="4"/>
        <v>2.7428571428571442</v>
      </c>
      <c r="J14" s="6">
        <f t="shared" si="5"/>
        <v>0.15238095238095245</v>
      </c>
    </row>
    <row r="15" spans="1:10" x14ac:dyDescent="0.45">
      <c r="C15" s="1">
        <v>12</v>
      </c>
      <c r="D15" s="11">
        <f t="shared" si="0"/>
        <v>2.0701966780270631</v>
      </c>
      <c r="E15" s="1">
        <v>1</v>
      </c>
      <c r="F15" s="5">
        <f t="shared" si="1"/>
        <v>2.7777777777777776E-2</v>
      </c>
      <c r="G15" s="3">
        <f t="shared" si="2"/>
        <v>5.7505463278529526E-2</v>
      </c>
      <c r="H15" s="8">
        <f t="shared" si="3"/>
        <v>0.11904761904761904</v>
      </c>
      <c r="I15" s="4">
        <f t="shared" si="4"/>
        <v>4.2857142857142874</v>
      </c>
      <c r="J15" s="6">
        <f>I15*F15</f>
        <v>0.11904761904761908</v>
      </c>
    </row>
    <row r="16" spans="1:10" x14ac:dyDescent="0.45">
      <c r="G16" t="s">
        <v>6</v>
      </c>
      <c r="H16" t="s">
        <v>7</v>
      </c>
      <c r="I16" t="s">
        <v>8</v>
      </c>
    </row>
    <row r="17" spans="1:10" x14ac:dyDescent="0.45">
      <c r="E17">
        <f>SUM(E5:E15)</f>
        <v>36</v>
      </c>
      <c r="G17" s="3">
        <f>SUM(G5:G15)</f>
        <v>3.6082248300317588E-16</v>
      </c>
      <c r="H17" s="3">
        <f>SUM(H5:H15)</f>
        <v>0.99999999999999978</v>
      </c>
      <c r="I17" s="3"/>
      <c r="J17" s="7">
        <f>SUM(J5:J15)</f>
        <v>1</v>
      </c>
    </row>
    <row r="18" spans="1:10" x14ac:dyDescent="0.45">
      <c r="I18" s="10">
        <f>J17-G17^2</f>
        <v>1</v>
      </c>
    </row>
    <row r="19" spans="1:10" x14ac:dyDescent="0.45">
      <c r="A19">
        <f>Sheet1!H33</f>
        <v>4.6730999999999998</v>
      </c>
      <c r="B19">
        <f>1/SQRT(A19)</f>
        <v>0.46259130212647137</v>
      </c>
    </row>
    <row r="20" spans="1:10" x14ac:dyDescent="0.45">
      <c r="A20">
        <f>Sheet1!G33</f>
        <v>6.87</v>
      </c>
      <c r="C20" s="1" t="s">
        <v>0</v>
      </c>
      <c r="D20" s="1" t="s">
        <v>9</v>
      </c>
      <c r="E20" s="1" t="s">
        <v>1</v>
      </c>
      <c r="F20" s="1" t="s">
        <v>2</v>
      </c>
      <c r="G20" s="1" t="s">
        <v>3</v>
      </c>
      <c r="I20" s="1" t="s">
        <v>4</v>
      </c>
    </row>
    <row r="21" spans="1:10" x14ac:dyDescent="0.45">
      <c r="C21" s="1">
        <v>2</v>
      </c>
      <c r="D21" s="11">
        <f>(C21-$A$20)*$B$19</f>
        <v>-2.2528196413559156</v>
      </c>
      <c r="E21" s="1">
        <v>3</v>
      </c>
      <c r="F21" s="2">
        <f>E21/$E$33</f>
        <v>0.03</v>
      </c>
      <c r="G21" s="3">
        <f>D21*F21</f>
        <v>-6.7584589240677465E-2</v>
      </c>
      <c r="H21" s="8">
        <f>(D21-$G$33)^2*F21</f>
        <v>0.15225589009436988</v>
      </c>
      <c r="I21" s="4">
        <f t="shared" ref="I21:I31" si="6">D21^2</f>
        <v>5.0751963364789958</v>
      </c>
      <c r="J21" s="6">
        <f>I21*F21</f>
        <v>0.15225589009436988</v>
      </c>
    </row>
    <row r="22" spans="1:10" x14ac:dyDescent="0.45">
      <c r="C22" s="1">
        <v>3</v>
      </c>
      <c r="D22" s="11">
        <f t="shared" ref="D22:D31" si="7">(C22-$A$20)*$B$19</f>
        <v>-1.7902283392294442</v>
      </c>
      <c r="E22" s="1">
        <v>4</v>
      </c>
      <c r="F22" s="2">
        <f t="shared" ref="F22:F31" si="8">E22/$E$33</f>
        <v>0.04</v>
      </c>
      <c r="G22" s="3">
        <f t="shared" ref="G22:G31" si="9">D22*F22</f>
        <v>-7.1609133569177766E-2</v>
      </c>
      <c r="H22" s="8">
        <f t="shared" ref="H22:H31" si="10">(D22-$G$33)^2*F22</f>
        <v>0.12819670026320856</v>
      </c>
      <c r="I22" s="4">
        <f t="shared" si="6"/>
        <v>3.2049175065802142</v>
      </c>
      <c r="J22" s="6">
        <f t="shared" ref="J22:J31" si="11">I22*F22</f>
        <v>0.12819670026320856</v>
      </c>
    </row>
    <row r="23" spans="1:10" x14ac:dyDescent="0.45">
      <c r="C23" s="1">
        <v>4</v>
      </c>
      <c r="D23" s="11">
        <f t="shared" si="7"/>
        <v>-1.3276370371029729</v>
      </c>
      <c r="E23" s="1">
        <v>7</v>
      </c>
      <c r="F23" s="2">
        <f t="shared" si="8"/>
        <v>7.0000000000000007E-2</v>
      </c>
      <c r="G23" s="3">
        <f t="shared" si="9"/>
        <v>-9.2934592597208113E-2</v>
      </c>
      <c r="H23" s="8">
        <f t="shared" si="10"/>
        <v>0.12338340716012924</v>
      </c>
      <c r="I23" s="4">
        <f t="shared" si="6"/>
        <v>1.7626201022875605</v>
      </c>
      <c r="J23" s="6">
        <f t="shared" si="11"/>
        <v>0.12338340716012924</v>
      </c>
    </row>
    <row r="24" spans="1:10" x14ac:dyDescent="0.45">
      <c r="C24" s="1">
        <v>5</v>
      </c>
      <c r="D24" s="11">
        <f t="shared" si="7"/>
        <v>-0.8650457349765015</v>
      </c>
      <c r="E24" s="1">
        <v>11</v>
      </c>
      <c r="F24" s="2">
        <f t="shared" si="8"/>
        <v>0.11</v>
      </c>
      <c r="G24" s="3">
        <f t="shared" si="9"/>
        <v>-9.5155030847415167E-2</v>
      </c>
      <c r="H24" s="8">
        <f t="shared" si="10"/>
        <v>8.2313453596113931E-2</v>
      </c>
      <c r="I24" s="4">
        <f t="shared" si="6"/>
        <v>0.74830412360103571</v>
      </c>
      <c r="J24" s="6">
        <f t="shared" si="11"/>
        <v>8.2313453596113931E-2</v>
      </c>
    </row>
    <row r="25" spans="1:10" x14ac:dyDescent="0.45">
      <c r="C25" s="1">
        <v>6</v>
      </c>
      <c r="D25" s="11">
        <f t="shared" si="7"/>
        <v>-0.40245443285003013</v>
      </c>
      <c r="E25" s="1">
        <v>17</v>
      </c>
      <c r="F25" s="2">
        <f t="shared" si="8"/>
        <v>0.17</v>
      </c>
      <c r="G25" s="3">
        <f t="shared" si="9"/>
        <v>-6.8417253584505122E-2</v>
      </c>
      <c r="H25" s="8">
        <f t="shared" si="10"/>
        <v>2.75348269885087E-2</v>
      </c>
      <c r="I25" s="4">
        <f t="shared" si="6"/>
        <v>0.1619695705206394</v>
      </c>
      <c r="J25" s="6">
        <f t="shared" si="11"/>
        <v>2.75348269885087E-2</v>
      </c>
    </row>
    <row r="26" spans="1:10" x14ac:dyDescent="0.45">
      <c r="C26" s="1">
        <v>7</v>
      </c>
      <c r="D26" s="11">
        <f t="shared" si="7"/>
        <v>6.0136869276441227E-2</v>
      </c>
      <c r="E26" s="1">
        <v>21</v>
      </c>
      <c r="F26" s="2">
        <f t="shared" si="8"/>
        <v>0.21</v>
      </c>
      <c r="G26" s="3">
        <f t="shared" si="9"/>
        <v>1.2628742548052657E-2</v>
      </c>
      <c r="H26" s="8">
        <f t="shared" si="10"/>
        <v>7.5945303973807394E-4</v>
      </c>
      <c r="I26" s="4">
        <f t="shared" si="6"/>
        <v>3.6164430463717805E-3</v>
      </c>
      <c r="J26" s="6">
        <f t="shared" si="11"/>
        <v>7.5945303973807394E-4</v>
      </c>
    </row>
    <row r="27" spans="1:10" x14ac:dyDescent="0.45">
      <c r="C27" s="1">
        <v>8</v>
      </c>
      <c r="D27" s="11">
        <f t="shared" si="7"/>
        <v>0.52272817140291261</v>
      </c>
      <c r="E27" s="1">
        <v>13</v>
      </c>
      <c r="F27" s="2">
        <f t="shared" si="8"/>
        <v>0.13</v>
      </c>
      <c r="G27" s="3">
        <f t="shared" si="9"/>
        <v>6.7954662282378647E-2</v>
      </c>
      <c r="H27" s="8">
        <f t="shared" si="10"/>
        <v>3.5521816353170262E-2</v>
      </c>
      <c r="I27" s="4">
        <f t="shared" si="6"/>
        <v>0.27324474117823278</v>
      </c>
      <c r="J27" s="6">
        <f t="shared" si="11"/>
        <v>3.5521816353170262E-2</v>
      </c>
    </row>
    <row r="28" spans="1:10" x14ac:dyDescent="0.45">
      <c r="C28" s="1">
        <v>9</v>
      </c>
      <c r="D28" s="11">
        <f t="shared" si="7"/>
        <v>0.98531947352938398</v>
      </c>
      <c r="E28" s="1">
        <v>12</v>
      </c>
      <c r="F28" s="2">
        <f t="shared" si="8"/>
        <v>0.12</v>
      </c>
      <c r="G28" s="3">
        <f t="shared" si="9"/>
        <v>0.11823833682352608</v>
      </c>
      <c r="H28" s="8">
        <f t="shared" si="10"/>
        <v>0.11650253578994668</v>
      </c>
      <c r="I28" s="4">
        <f t="shared" si="6"/>
        <v>0.9708544649162224</v>
      </c>
      <c r="J28" s="6">
        <f t="shared" si="11"/>
        <v>0.11650253578994668</v>
      </c>
    </row>
    <row r="29" spans="1:10" x14ac:dyDescent="0.45">
      <c r="C29" s="1">
        <v>10</v>
      </c>
      <c r="D29" s="11">
        <f t="shared" si="7"/>
        <v>1.4479107756558554</v>
      </c>
      <c r="E29" s="1">
        <v>8</v>
      </c>
      <c r="F29" s="2">
        <f t="shared" si="8"/>
        <v>0.08</v>
      </c>
      <c r="G29" s="3">
        <f t="shared" si="9"/>
        <v>0.11583286205246843</v>
      </c>
      <c r="H29" s="8">
        <f t="shared" si="10"/>
        <v>0.16771564914082723</v>
      </c>
      <c r="I29" s="4">
        <f t="shared" si="6"/>
        <v>2.0964456142603405</v>
      </c>
      <c r="J29" s="6">
        <f t="shared" si="11"/>
        <v>0.16771564914082723</v>
      </c>
    </row>
    <row r="30" spans="1:10" x14ac:dyDescent="0.45">
      <c r="C30" s="1">
        <v>11</v>
      </c>
      <c r="D30" s="11">
        <f t="shared" si="7"/>
        <v>1.9105020777823267</v>
      </c>
      <c r="E30" s="1">
        <v>3</v>
      </c>
      <c r="F30" s="2">
        <f t="shared" si="8"/>
        <v>0.03</v>
      </c>
      <c r="G30" s="3">
        <f t="shared" si="9"/>
        <v>5.73150623334698E-2</v>
      </c>
      <c r="H30" s="8">
        <f t="shared" si="10"/>
        <v>0.10950054567631762</v>
      </c>
      <c r="I30" s="4">
        <f t="shared" si="6"/>
        <v>3.6500181892105874</v>
      </c>
      <c r="J30" s="6">
        <f t="shared" si="11"/>
        <v>0.10950054567631762</v>
      </c>
    </row>
    <row r="31" spans="1:10" x14ac:dyDescent="0.45">
      <c r="C31" s="1">
        <v>12</v>
      </c>
      <c r="D31" s="11">
        <f t="shared" si="7"/>
        <v>2.3730933799087981</v>
      </c>
      <c r="E31" s="1">
        <v>1</v>
      </c>
      <c r="F31" s="2">
        <f t="shared" si="8"/>
        <v>0.01</v>
      </c>
      <c r="G31" s="3">
        <f t="shared" si="9"/>
        <v>2.3730933799087982E-2</v>
      </c>
      <c r="H31" s="8">
        <f t="shared" si="10"/>
        <v>5.6315721897669632E-2</v>
      </c>
      <c r="I31" s="4">
        <f t="shared" si="6"/>
        <v>5.6315721897669633</v>
      </c>
      <c r="J31" s="6">
        <f t="shared" si="11"/>
        <v>5.6315721897669632E-2</v>
      </c>
    </row>
    <row r="32" spans="1:10" x14ac:dyDescent="0.45">
      <c r="G32" t="s">
        <v>6</v>
      </c>
      <c r="H32" t="s">
        <v>7</v>
      </c>
      <c r="I32" t="s">
        <v>8</v>
      </c>
    </row>
    <row r="33" spans="4:10" x14ac:dyDescent="0.45">
      <c r="E33">
        <f>SUM(E21:E31)</f>
        <v>100</v>
      </c>
      <c r="G33" s="3">
        <f>SUM(G21:G31)</f>
        <v>0</v>
      </c>
      <c r="H33" s="9">
        <f>SUM(H21:H31)</f>
        <v>1</v>
      </c>
      <c r="J33" s="3">
        <f>SUM(J21:J31)</f>
        <v>1</v>
      </c>
    </row>
    <row r="34" spans="4:10" x14ac:dyDescent="0.45">
      <c r="I34" s="10">
        <f>J33-G33^2</f>
        <v>1</v>
      </c>
    </row>
    <row r="41" spans="4:10" x14ac:dyDescent="0.45">
      <c r="D41">
        <v>-2.0701966780270622</v>
      </c>
      <c r="E41">
        <v>1</v>
      </c>
      <c r="F41">
        <v>2.7777777777777776E-2</v>
      </c>
    </row>
    <row r="42" spans="4:10" x14ac:dyDescent="0.45">
      <c r="D42">
        <v>-1.6561573424216496</v>
      </c>
      <c r="E42">
        <v>2</v>
      </c>
      <c r="F42">
        <v>5.5555555555555552E-2</v>
      </c>
    </row>
    <row r="43" spans="4:10" x14ac:dyDescent="0.45">
      <c r="D43">
        <v>-1.2421180068162372</v>
      </c>
      <c r="E43">
        <v>3</v>
      </c>
      <c r="F43">
        <v>8.3333333333333329E-2</v>
      </c>
    </row>
    <row r="44" spans="4:10" x14ac:dyDescent="0.45">
      <c r="D44">
        <v>-0.82807867121082468</v>
      </c>
      <c r="E44">
        <v>4</v>
      </c>
      <c r="F44">
        <v>0.1111111111111111</v>
      </c>
    </row>
    <row r="45" spans="4:10" x14ac:dyDescent="0.45">
      <c r="D45">
        <v>-0.41403933560541212</v>
      </c>
      <c r="E45">
        <v>5</v>
      </c>
      <c r="F45">
        <v>0.1388888888888889</v>
      </c>
    </row>
    <row r="46" spans="4:10" x14ac:dyDescent="0.45">
      <c r="D46">
        <v>3.6774080279170507E-16</v>
      </c>
      <c r="E46">
        <v>6</v>
      </c>
      <c r="F46">
        <v>0.16666666666666666</v>
      </c>
    </row>
    <row r="47" spans="4:10" x14ac:dyDescent="0.45">
      <c r="D47">
        <v>0.41403933560541289</v>
      </c>
      <c r="E47">
        <v>5</v>
      </c>
      <c r="F47">
        <v>0.1388888888888889</v>
      </c>
    </row>
    <row r="48" spans="4:10" x14ac:dyDescent="0.45">
      <c r="D48">
        <v>0.82807867121082535</v>
      </c>
      <c r="E48">
        <v>4</v>
      </c>
      <c r="F48">
        <v>0.1111111111111111</v>
      </c>
    </row>
    <row r="49" spans="4:6" x14ac:dyDescent="0.45">
      <c r="D49">
        <v>1.2421180068162379</v>
      </c>
      <c r="E49">
        <v>3</v>
      </c>
      <c r="F49">
        <v>8.3333333333333329E-2</v>
      </c>
    </row>
    <row r="50" spans="4:6" x14ac:dyDescent="0.45">
      <c r="D50">
        <v>1.6561573424216505</v>
      </c>
      <c r="E50">
        <v>2</v>
      </c>
      <c r="F50">
        <v>5.5555555555555552E-2</v>
      </c>
    </row>
    <row r="51" spans="4:6" x14ac:dyDescent="0.45">
      <c r="D51">
        <v>2.0701966780270631</v>
      </c>
      <c r="E51">
        <v>1</v>
      </c>
      <c r="F51">
        <v>2.7777777777777776E-2</v>
      </c>
    </row>
    <row r="52" spans="4:6" x14ac:dyDescent="0.45">
      <c r="D52">
        <v>-2.2528196413559156</v>
      </c>
      <c r="E52">
        <v>3</v>
      </c>
      <c r="F52">
        <v>0.03</v>
      </c>
    </row>
    <row r="53" spans="4:6" x14ac:dyDescent="0.45">
      <c r="D53">
        <v>-1.7902283392294442</v>
      </c>
      <c r="E53">
        <v>4</v>
      </c>
      <c r="F53">
        <v>0.04</v>
      </c>
    </row>
    <row r="54" spans="4:6" x14ac:dyDescent="0.45">
      <c r="D54">
        <v>-1.3276370371029729</v>
      </c>
      <c r="E54">
        <v>7</v>
      </c>
      <c r="F54">
        <v>7.0000000000000007E-2</v>
      </c>
    </row>
    <row r="55" spans="4:6" x14ac:dyDescent="0.45">
      <c r="D55">
        <v>-0.8650457349765015</v>
      </c>
      <c r="E55">
        <v>11</v>
      </c>
      <c r="F55">
        <v>0.11</v>
      </c>
    </row>
    <row r="56" spans="4:6" x14ac:dyDescent="0.45">
      <c r="D56">
        <v>-0.40245443285003013</v>
      </c>
      <c r="E56">
        <v>17</v>
      </c>
      <c r="F56">
        <v>0.17</v>
      </c>
    </row>
    <row r="57" spans="4:6" x14ac:dyDescent="0.45">
      <c r="D57">
        <v>6.0136869276441227E-2</v>
      </c>
      <c r="E57">
        <v>21</v>
      </c>
      <c r="F57">
        <v>0.21</v>
      </c>
    </row>
    <row r="58" spans="4:6" x14ac:dyDescent="0.45">
      <c r="D58">
        <v>0.52272817140291261</v>
      </c>
      <c r="E58">
        <v>13</v>
      </c>
      <c r="F58">
        <v>0.13</v>
      </c>
    </row>
    <row r="59" spans="4:6" x14ac:dyDescent="0.45">
      <c r="D59">
        <v>0.98531947352938398</v>
      </c>
      <c r="E59">
        <v>12</v>
      </c>
      <c r="F59">
        <v>0.12</v>
      </c>
    </row>
    <row r="60" spans="4:6" x14ac:dyDescent="0.45">
      <c r="D60">
        <v>1.4479107756558554</v>
      </c>
      <c r="E60">
        <v>8</v>
      </c>
      <c r="F60">
        <v>0.08</v>
      </c>
    </row>
    <row r="61" spans="4:6" x14ac:dyDescent="0.45">
      <c r="D61">
        <v>1.9105020777823267</v>
      </c>
      <c r="E61">
        <v>3</v>
      </c>
      <c r="F61">
        <v>0.03</v>
      </c>
    </row>
    <row r="62" spans="4:6" x14ac:dyDescent="0.45">
      <c r="D62">
        <v>2.3730933799087981</v>
      </c>
      <c r="E62">
        <v>1</v>
      </c>
      <c r="F62">
        <v>0.01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31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Grassi</dc:creator>
  <cp:lastModifiedBy>Michele Grassi</cp:lastModifiedBy>
  <dcterms:created xsi:type="dcterms:W3CDTF">2019-10-21T08:11:27Z</dcterms:created>
  <dcterms:modified xsi:type="dcterms:W3CDTF">2019-10-22T08:50:58Z</dcterms:modified>
</cp:coreProperties>
</file>