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gonigro/Desktop/"/>
    </mc:Choice>
  </mc:AlternateContent>
  <xr:revisionPtr revIDLastSave="0" documentId="8_{E31E408F-BD22-BA4E-8A94-06B36D2BA89F}" xr6:coauthVersionLast="36" xr6:coauthVersionMax="36" xr10:uidLastSave="{00000000-0000-0000-0000-000000000000}"/>
  <bookViews>
    <workbookView xWindow="2160" yWindow="460" windowWidth="31440" windowHeight="19460" xr2:uid="{1CEA1E29-B3DC-FE42-B3F9-86AC950E3778}"/>
  </bookViews>
  <sheets>
    <sheet name="Foglio1" sheetId="1" r:id="rId1"/>
  </sheets>
  <calcPr calcId="18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5" i="1"/>
  <c r="C37" i="1"/>
  <c r="C41" i="1"/>
  <c r="C47" i="1"/>
  <c r="D37" i="1"/>
  <c r="C43" i="1"/>
  <c r="C45" i="1"/>
  <c r="J18" i="1"/>
  <c r="J15" i="1"/>
  <c r="J13" i="1"/>
  <c r="H13" i="1"/>
  <c r="H15" i="1"/>
  <c r="D8" i="1"/>
</calcChain>
</file>

<file path=xl/sharedStrings.xml><?xml version="1.0" encoding="utf-8"?>
<sst xmlns="http://schemas.openxmlformats.org/spreadsheetml/2006/main" count="28" uniqueCount="26">
  <si>
    <t>RICAVO</t>
  </si>
  <si>
    <t>MDC% 36</t>
  </si>
  <si>
    <t xml:space="preserve">C. FISSI </t>
  </si>
  <si>
    <t>BEP</t>
  </si>
  <si>
    <t>RISULTATO</t>
  </si>
  <si>
    <t>MARGINE TOTALE</t>
  </si>
  <si>
    <t>RICAVI</t>
  </si>
  <si>
    <t xml:space="preserve"> -C.VARIABILI</t>
  </si>
  <si>
    <t xml:space="preserve"> -C.FISSI</t>
  </si>
  <si>
    <t>36=9K/25K</t>
  </si>
  <si>
    <t>MARGINE</t>
  </si>
  <si>
    <t>C.ISSI</t>
  </si>
  <si>
    <t>MARGINE DI CONTRIBUZIONE TOTALE</t>
  </si>
  <si>
    <t>RIS. FINALE=RICAVI-CVAR-CFISSI</t>
  </si>
  <si>
    <t>RISULTATO FINALE - PERDITA</t>
  </si>
  <si>
    <t>RISULTATO FINALE  (UTILE/PERDITA)</t>
  </si>
  <si>
    <t>MDC%</t>
  </si>
  <si>
    <t>Q.TA</t>
  </si>
  <si>
    <t>CVAR UNIT</t>
  </si>
  <si>
    <t>C.VAR TOTALE</t>
  </si>
  <si>
    <t>RICAVI TOTALI</t>
  </si>
  <si>
    <t>PREZZO UNIT</t>
  </si>
  <si>
    <t>COSTI FISSI</t>
  </si>
  <si>
    <t>FATTURATO BEP</t>
  </si>
  <si>
    <t>Q.TA PAREGGIO</t>
  </si>
  <si>
    <t>LEVA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</si>
</sst>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_-* #,##0\ _€_-;\-* #,##0\ _€_-;_-* &quot;-&quot;??\ _€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43" fontId="0" fillId="0" borderId="0" xfId="0" applyNumberFormat="1"/>
    <xf numFmtId="44" fontId="0" fillId="0" borderId="0" xfId="2" applyFont="1"/>
    <xf numFmtId="164" fontId="0" fillId="0" borderId="0" xfId="2" applyNumberFormat="1" applyFont="1"/>
    <xf numFmtId="0" fontId="0" fillId="2" borderId="0" xfId="0" applyFill="1"/>
    <xf numFmtId="43" fontId="0" fillId="2" borderId="0" xfId="0" applyNumberFormat="1" applyFill="1"/>
    <xf numFmtId="3" fontId="0" fillId="2" borderId="0" xfId="0" applyNumberFormat="1" applyFill="1"/>
    <xf numFmtId="164" fontId="4" fillId="0" borderId="0" xfId="2" applyNumberFormat="1" applyFont="1"/>
    <xf numFmtId="164" fontId="5" fillId="0" borderId="0" xfId="2" applyNumberFormat="1" applyFont="1"/>
    <xf numFmtId="165" fontId="0" fillId="0" borderId="0" xfId="1" applyNumberFormat="1" applyFont="1"/>
    <xf numFmtId="0" fontId="3" fillId="3" borderId="0" xfId="0" applyFont="1" applyFill="1"/>
    <xf numFmtId="165" fontId="3" fillId="3" borderId="0" xfId="1" applyNumberFormat="1" applyFont="1" applyFill="1"/>
    <xf numFmtId="0" fontId="0" fillId="3" borderId="0" xfId="0" applyFill="1"/>
    <xf numFmtId="0" fontId="3" fillId="4" borderId="0" xfId="0" applyFont="1" applyFill="1"/>
    <xf numFmtId="165" fontId="3" fillId="4" borderId="0" xfId="1" applyNumberFormat="1" applyFont="1" applyFill="1"/>
    <xf numFmtId="0" fontId="0" fillId="4" borderId="0" xfId="0" applyFill="1"/>
    <xf numFmtId="0" fontId="2" fillId="5" borderId="0" xfId="0" applyFont="1" applyFill="1"/>
    <xf numFmtId="165" fontId="2" fillId="5" borderId="0" xfId="1" applyNumberFormat="1" applyFont="1" applyFill="1"/>
    <xf numFmtId="9" fontId="4" fillId="5" borderId="0" xfId="3" applyFont="1" applyFill="1"/>
    <xf numFmtId="0" fontId="3" fillId="6" borderId="0" xfId="0" applyFont="1" applyFill="1"/>
    <xf numFmtId="165" fontId="3" fillId="6" borderId="0" xfId="1" applyNumberFormat="1" applyFont="1" applyFill="1"/>
    <xf numFmtId="0" fontId="0" fillId="6" borderId="0" xfId="0" applyFill="1"/>
    <xf numFmtId="0" fontId="2" fillId="7" borderId="0" xfId="0" applyFont="1" applyFill="1"/>
    <xf numFmtId="165" fontId="2" fillId="7" borderId="0" xfId="1" applyNumberFormat="1" applyFont="1" applyFill="1"/>
    <xf numFmtId="0" fontId="4" fillId="7" borderId="0" xfId="0" applyFont="1" applyFill="1"/>
    <xf numFmtId="165" fontId="0" fillId="0" borderId="0" xfId="0" applyNumberFormat="1"/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5587F-6B12-B44C-B2A5-E5A868F1905D}">
  <dimension ref="B6:K47"/>
  <sheetViews>
    <sheetView tabSelected="1" topLeftCell="A26" zoomScale="188" zoomScaleNormal="220" workbookViewId="0">
      <selection activeCell="C31" sqref="C31"/>
    </sheetView>
  </sheetViews>
  <sheetFormatPr baseColWidth="10" defaultRowHeight="16" x14ac:dyDescent="0.2"/>
  <cols>
    <col min="2" max="2" width="37.5" customWidth="1"/>
    <col min="3" max="3" width="9.1640625" customWidth="1"/>
    <col min="4" max="4" width="12" bestFit="1" customWidth="1"/>
    <col min="8" max="8" width="12" bestFit="1" customWidth="1"/>
    <col min="10" max="10" width="12" bestFit="1" customWidth="1"/>
  </cols>
  <sheetData>
    <row r="6" spans="2:11" x14ac:dyDescent="0.2">
      <c r="B6" t="s">
        <v>0</v>
      </c>
      <c r="D6" s="4">
        <v>25000</v>
      </c>
    </row>
    <row r="7" spans="2:11" x14ac:dyDescent="0.2">
      <c r="D7" s="4"/>
    </row>
    <row r="8" spans="2:11" x14ac:dyDescent="0.2">
      <c r="B8" t="s">
        <v>16</v>
      </c>
      <c r="C8">
        <v>36</v>
      </c>
      <c r="D8" s="9">
        <f>D6*0.36</f>
        <v>9000</v>
      </c>
      <c r="E8" t="s">
        <v>5</v>
      </c>
      <c r="G8" t="s">
        <v>9</v>
      </c>
    </row>
    <row r="9" spans="2:11" x14ac:dyDescent="0.2">
      <c r="D9" s="4"/>
    </row>
    <row r="10" spans="2:11" x14ac:dyDescent="0.2">
      <c r="B10" t="s">
        <v>2</v>
      </c>
      <c r="D10" s="4">
        <v>-15000</v>
      </c>
    </row>
    <row r="11" spans="2:11" x14ac:dyDescent="0.2">
      <c r="D11" s="4"/>
    </row>
    <row r="12" spans="2:11" x14ac:dyDescent="0.2">
      <c r="B12" s="3" t="s">
        <v>14</v>
      </c>
      <c r="C12" s="3"/>
      <c r="D12" s="8">
        <v>-6000</v>
      </c>
      <c r="G12" s="5"/>
      <c r="H12" s="5"/>
      <c r="I12" s="5"/>
    </row>
    <row r="13" spans="2:11" x14ac:dyDescent="0.2">
      <c r="G13" s="5" t="s">
        <v>3</v>
      </c>
      <c r="H13" s="6">
        <f>-D10/(36/100)</f>
        <v>41666.666666666672</v>
      </c>
      <c r="I13" s="5"/>
      <c r="J13" s="2">
        <f>+H13+3000</f>
        <v>44666.666666666672</v>
      </c>
      <c r="K13">
        <v>50000</v>
      </c>
    </row>
    <row r="14" spans="2:11" x14ac:dyDescent="0.2">
      <c r="G14" s="5"/>
      <c r="H14" s="5"/>
      <c r="I14" s="5"/>
    </row>
    <row r="15" spans="2:11" x14ac:dyDescent="0.2">
      <c r="G15" s="5" t="s">
        <v>10</v>
      </c>
      <c r="H15" s="5">
        <f>+H13*0.36</f>
        <v>15000.000000000002</v>
      </c>
      <c r="I15" s="5"/>
      <c r="J15" s="1">
        <f>J13*(C8/100)</f>
        <v>16080.000000000002</v>
      </c>
      <c r="K15">
        <v>18000</v>
      </c>
    </row>
    <row r="16" spans="2:11" x14ac:dyDescent="0.2">
      <c r="G16" s="5"/>
      <c r="H16" s="5"/>
      <c r="I16" s="5"/>
    </row>
    <row r="17" spans="2:11" x14ac:dyDescent="0.2">
      <c r="B17" s="5" t="s">
        <v>6</v>
      </c>
      <c r="C17" s="5"/>
      <c r="D17" s="5">
        <v>25000</v>
      </c>
      <c r="G17" s="5" t="s">
        <v>11</v>
      </c>
      <c r="H17" s="7">
        <v>15000</v>
      </c>
      <c r="I17" s="5"/>
      <c r="J17" s="1">
        <v>15000</v>
      </c>
      <c r="K17">
        <v>15000</v>
      </c>
    </row>
    <row r="18" spans="2:11" x14ac:dyDescent="0.2">
      <c r="B18" t="s">
        <v>7</v>
      </c>
      <c r="G18" s="5" t="s">
        <v>4</v>
      </c>
      <c r="H18" s="5">
        <v>0</v>
      </c>
      <c r="I18" s="5"/>
      <c r="J18" s="2">
        <f>+J15-15000</f>
        <v>1080.0000000000018</v>
      </c>
    </row>
    <row r="19" spans="2:11" x14ac:dyDescent="0.2">
      <c r="B19" s="5" t="s">
        <v>12</v>
      </c>
      <c r="C19" s="5"/>
      <c r="D19" s="5"/>
      <c r="E19" s="5" t="s">
        <v>1</v>
      </c>
      <c r="G19" s="5"/>
      <c r="H19" s="5"/>
      <c r="I19" s="5"/>
      <c r="K19">
        <v>3000</v>
      </c>
    </row>
    <row r="20" spans="2:11" x14ac:dyDescent="0.2">
      <c r="B20" t="s">
        <v>8</v>
      </c>
      <c r="D20">
        <v>15000</v>
      </c>
      <c r="J20">
        <v>3000</v>
      </c>
    </row>
    <row r="21" spans="2:11" x14ac:dyDescent="0.2">
      <c r="B21" s="5" t="s">
        <v>15</v>
      </c>
      <c r="C21" s="5"/>
      <c r="D21" s="5"/>
      <c r="E21" s="5"/>
    </row>
    <row r="24" spans="2:11" x14ac:dyDescent="0.2">
      <c r="B24" t="s">
        <v>13</v>
      </c>
    </row>
    <row r="30" spans="2:11" x14ac:dyDescent="0.2">
      <c r="B30" t="s">
        <v>21</v>
      </c>
      <c r="C30" s="10">
        <v>2.5</v>
      </c>
    </row>
    <row r="31" spans="2:11" x14ac:dyDescent="0.2">
      <c r="B31" t="s">
        <v>17</v>
      </c>
      <c r="C31" s="10">
        <v>2700</v>
      </c>
    </row>
    <row r="32" spans="2:11" x14ac:dyDescent="0.2">
      <c r="B32" s="11" t="s">
        <v>20</v>
      </c>
      <c r="C32" s="12">
        <f>+C31*C30</f>
        <v>6750</v>
      </c>
      <c r="D32" s="13"/>
    </row>
    <row r="33" spans="2:4" x14ac:dyDescent="0.2">
      <c r="C33" s="10"/>
    </row>
    <row r="34" spans="2:4" x14ac:dyDescent="0.2">
      <c r="B34" t="s">
        <v>18</v>
      </c>
      <c r="C34" s="10">
        <v>-1.2</v>
      </c>
    </row>
    <row r="35" spans="2:4" x14ac:dyDescent="0.2">
      <c r="B35" s="14" t="s">
        <v>19</v>
      </c>
      <c r="C35" s="15">
        <f>C31*C34</f>
        <v>-3240</v>
      </c>
      <c r="D35" s="16"/>
    </row>
    <row r="37" spans="2:4" x14ac:dyDescent="0.2">
      <c r="B37" s="17" t="s">
        <v>12</v>
      </c>
      <c r="C37" s="18">
        <f>+C32+C35</f>
        <v>3510</v>
      </c>
      <c r="D37" s="19">
        <f>+C37/C32</f>
        <v>0.52</v>
      </c>
    </row>
    <row r="38" spans="2:4" x14ac:dyDescent="0.2">
      <c r="C38" s="10"/>
    </row>
    <row r="39" spans="2:4" x14ac:dyDescent="0.2">
      <c r="B39" s="20" t="s">
        <v>22</v>
      </c>
      <c r="C39" s="21">
        <v>-3500</v>
      </c>
      <c r="D39" s="22"/>
    </row>
    <row r="40" spans="2:4" x14ac:dyDescent="0.2">
      <c r="C40" s="10"/>
    </row>
    <row r="41" spans="2:4" x14ac:dyDescent="0.2">
      <c r="B41" s="23" t="s">
        <v>4</v>
      </c>
      <c r="C41" s="24">
        <f>+C37+C39</f>
        <v>10</v>
      </c>
      <c r="D41" s="25"/>
    </row>
    <row r="42" spans="2:4" x14ac:dyDescent="0.2">
      <c r="C42" s="10"/>
    </row>
    <row r="43" spans="2:4" x14ac:dyDescent="0.2">
      <c r="B43" t="s">
        <v>23</v>
      </c>
      <c r="C43" s="10">
        <f>-C39/D37</f>
        <v>6730.7692307692305</v>
      </c>
    </row>
    <row r="44" spans="2:4" x14ac:dyDescent="0.2">
      <c r="C44" s="10"/>
    </row>
    <row r="45" spans="2:4" x14ac:dyDescent="0.2">
      <c r="B45" t="s">
        <v>24</v>
      </c>
      <c r="C45" s="10">
        <f>+C43/C30</f>
        <v>2692.3076923076924</v>
      </c>
    </row>
    <row r="47" spans="2:4" x14ac:dyDescent="0.2">
      <c r="B47" t="s">
        <v>25</v>
      </c>
      <c r="C47" s="26">
        <f>+C37/C41</f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2020-04-16T15:31:48Z</dcterms:created>
  <dcterms:modified xsi:type="dcterms:W3CDTF">2020-04-16T16:55:15Z</dcterms:modified>
</cp:coreProperties>
</file>