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e Grassi.DESKTOP-AA12EAN\Desktop\"/>
    </mc:Choice>
  </mc:AlternateContent>
  <bookViews>
    <workbookView xWindow="0" yWindow="0" windowWidth="17340" windowHeight="10248" activeTab="2"/>
  </bookViews>
  <sheets>
    <sheet name="Istogramma" sheetId="1" r:id="rId1"/>
    <sheet name="Funzione di ripartizione" sheetId="3" r:id="rId2"/>
    <sheet name="Tasso di Mortalità Infantile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6" i="1"/>
  <c r="R19" i="2" l="1"/>
  <c r="R20" i="2" s="1"/>
  <c r="R21" i="2" s="1"/>
  <c r="R22" i="2" s="1"/>
  <c r="R23" i="2" s="1"/>
  <c r="R24" i="2" s="1"/>
  <c r="R25" i="2" s="1"/>
  <c r="R26" i="2" s="1"/>
  <c r="R27" i="2" s="1"/>
  <c r="R28" i="2" s="1"/>
  <c r="R18" i="2"/>
  <c r="I50" i="2"/>
  <c r="I49" i="2"/>
  <c r="I48" i="2"/>
  <c r="I37" i="2"/>
  <c r="I36" i="2"/>
  <c r="I35" i="2"/>
  <c r="I26" i="2"/>
  <c r="I25" i="2"/>
  <c r="I24" i="2"/>
  <c r="K27" i="3"/>
  <c r="K26" i="3"/>
  <c r="K25" i="3"/>
  <c r="G7" i="3"/>
  <c r="G8" i="3" s="1"/>
  <c r="G9" i="3" s="1"/>
  <c r="G10" i="3" s="1"/>
  <c r="G11" i="3" s="1"/>
  <c r="G12" i="3" s="1"/>
  <c r="G13" i="3" s="1"/>
  <c r="K29" i="1"/>
  <c r="K30" i="1"/>
  <c r="L18" i="1"/>
  <c r="L19" i="1"/>
  <c r="L20" i="1"/>
  <c r="L21" i="1"/>
  <c r="J29" i="1"/>
  <c r="J30" i="1"/>
  <c r="J31" i="1"/>
  <c r="K31" i="1" s="1"/>
  <c r="J32" i="1"/>
  <c r="K32" i="1" s="1"/>
  <c r="K18" i="1"/>
  <c r="J28" i="1" s="1"/>
  <c r="K28" i="1" s="1"/>
  <c r="K19" i="1"/>
  <c r="K20" i="1"/>
  <c r="K21" i="1"/>
  <c r="K22" i="1"/>
  <c r="L22" i="1" s="1"/>
  <c r="K23" i="1"/>
  <c r="J33" i="1" s="1"/>
  <c r="K33" i="1" s="1"/>
  <c r="K17" i="1"/>
  <c r="J27" i="1" s="1"/>
  <c r="K27" i="1" s="1"/>
  <c r="G7" i="1"/>
  <c r="G8" i="1" s="1"/>
  <c r="G9" i="1" s="1"/>
  <c r="G10" i="1" s="1"/>
  <c r="G11" i="1" s="1"/>
  <c r="G12" i="1" s="1"/>
  <c r="G13" i="1" s="1"/>
  <c r="L17" i="1" l="1"/>
  <c r="L23" i="1"/>
</calcChain>
</file>

<file path=xl/sharedStrings.xml><?xml version="1.0" encoding="utf-8"?>
<sst xmlns="http://schemas.openxmlformats.org/spreadsheetml/2006/main" count="501" uniqueCount="190">
  <si>
    <t>Murder</t>
  </si>
  <si>
    <t>Assault</t>
  </si>
  <si>
    <t>UrbanPop</t>
  </si>
  <si>
    <t>Rape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</si>
  <si>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</si>
  <si>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</si>
  <si>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</si>
  <si>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</si>
  <si>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</si>
  <si>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</si>
  <si>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</si>
  <si>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</si>
  <si>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</si>
  <si>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</si>
  <si>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</si>
  <si>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</si>
  <si>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</si>
  <si>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</si>
  <si>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</si>
  <si>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</si>
  <si>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</si>
  <si>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</si>
  <si>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</si>
  <si>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</si>
  <si>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</si>
  <si>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</si>
  <si>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</si>
  <si>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</si>
  <si>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</si>
  <si>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</si>
  <si>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</si>
  <si>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</si>
  <si>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Hampshire</t>
  </si>
  <si>
    <t>Jersey</t>
  </si>
  <si>
    <t>Mexico</t>
  </si>
  <si>
    <t>York</t>
  </si>
  <si>
    <t>Carolina</t>
  </si>
  <si>
    <t>Dakota</t>
  </si>
  <si>
    <t>Ohio</t>
  </si>
  <si>
    <t>Oklahoma</t>
  </si>
  <si>
    <t>Oregon</t>
  </si>
  <si>
    <t>Pennsylvania</t>
  </si>
  <si>
    <t>Island</t>
  </si>
  <si>
    <t>Tennessee</t>
  </si>
  <si>
    <t>Texas</t>
  </si>
  <si>
    <t>Utah</t>
  </si>
  <si>
    <t>Vermont</t>
  </si>
  <si>
    <t>Virginia</t>
  </si>
  <si>
    <t>Washington</t>
  </si>
  <si>
    <t>Wisconsin</t>
  </si>
  <si>
    <t>Wyoming</t>
  </si>
  <si>
    <t>Bins</t>
  </si>
  <si>
    <t>0-2,9</t>
  </si>
  <si>
    <t>3-5,9</t>
  </si>
  <si>
    <t>6-8,9</t>
  </si>
  <si>
    <t>9-11,9</t>
  </si>
  <si>
    <t>12-14,9</t>
  </si>
  <si>
    <t>15-17,9</t>
  </si>
  <si>
    <t>18-20,9</t>
  </si>
  <si>
    <t>More</t>
  </si>
  <si>
    <t>Frequency</t>
  </si>
  <si>
    <t>density</t>
  </si>
  <si>
    <t>freq- relative</t>
  </si>
  <si>
    <t>Area</t>
  </si>
  <si>
    <t>Cumulative %</t>
  </si>
  <si>
    <t>Med</t>
  </si>
  <si>
    <t>3Quart</t>
  </si>
  <si>
    <t>IQuart</t>
  </si>
  <si>
    <t>income</t>
  </si>
  <si>
    <t>infant</t>
  </si>
  <si>
    <t>region</t>
  </si>
  <si>
    <t>oil</t>
  </si>
  <si>
    <t>Australia</t>
  </si>
  <si>
    <t>Asia</t>
  </si>
  <si>
    <t>no</t>
  </si>
  <si>
    <t>Austria</t>
  </si>
  <si>
    <t>Europe</t>
  </si>
  <si>
    <t>Belgium</t>
  </si>
  <si>
    <t>Canada</t>
  </si>
  <si>
    <t>Americas</t>
  </si>
  <si>
    <t>Denmark</t>
  </si>
  <si>
    <t>Finland</t>
  </si>
  <si>
    <t>France</t>
  </si>
  <si>
    <t>West.Germany</t>
  </si>
  <si>
    <t>Ireland</t>
  </si>
  <si>
    <t>Italy</t>
  </si>
  <si>
    <t>Japan</t>
  </si>
  <si>
    <t>Netherlands</t>
  </si>
  <si>
    <t>New.Zealand</t>
  </si>
  <si>
    <t>Norway</t>
  </si>
  <si>
    <t>Portugal</t>
  </si>
  <si>
    <t>South.Africa</t>
  </si>
  <si>
    <t>Africa</t>
  </si>
  <si>
    <t>Sweden</t>
  </si>
  <si>
    <t>Switzerland</t>
  </si>
  <si>
    <t>Britain</t>
  </si>
  <si>
    <t>United.States</t>
  </si>
  <si>
    <t>Algeria</t>
  </si>
  <si>
    <t>yes</t>
  </si>
  <si>
    <t>Ecuador</t>
  </si>
  <si>
    <t>Indonesia</t>
  </si>
  <si>
    <t>Iran</t>
  </si>
  <si>
    <t>NA</t>
  </si>
  <si>
    <t>Iraq</t>
  </si>
  <si>
    <t>Libya</t>
  </si>
  <si>
    <t>Nigeria</t>
  </si>
  <si>
    <t>Saudi.Arabia</t>
  </si>
  <si>
    <t>Venezuela</t>
  </si>
  <si>
    <t>Argentina</t>
  </si>
  <si>
    <t>Brazil</t>
  </si>
  <si>
    <t>Chile</t>
  </si>
  <si>
    <t>Colombia</t>
  </si>
  <si>
    <t>Costa.Rica</t>
  </si>
  <si>
    <t>Dominican.Republic</t>
  </si>
  <si>
    <t>Greece</t>
  </si>
  <si>
    <t>Guatemala</t>
  </si>
  <si>
    <t>Israel</t>
  </si>
  <si>
    <t>Jamaica</t>
  </si>
  <si>
    <t>Lebanon</t>
  </si>
  <si>
    <t>Malaysia</t>
  </si>
  <si>
    <t>Nicaragua</t>
  </si>
  <si>
    <t>Panama</t>
  </si>
  <si>
    <t>Peru</t>
  </si>
  <si>
    <t>Singapore</t>
  </si>
  <si>
    <t>Spain</t>
  </si>
  <si>
    <t>Taiwan</t>
  </si>
  <si>
    <t>Trinidad.and.Tobago</t>
  </si>
  <si>
    <t>Tunisia</t>
  </si>
  <si>
    <t>Uruguay</t>
  </si>
  <si>
    <t>Yugoslavia</t>
  </si>
  <si>
    <t>Zambia</t>
  </si>
  <si>
    <t>Bolivia</t>
  </si>
  <si>
    <t>Cameroon</t>
  </si>
  <si>
    <t>Congo</t>
  </si>
  <si>
    <t>Egypt</t>
  </si>
  <si>
    <t>El.Salvador</t>
  </si>
  <si>
    <t>Ghana</t>
  </si>
  <si>
    <t>Honduras</t>
  </si>
  <si>
    <t>Ivory.Coast</t>
  </si>
  <si>
    <t>Jordan</t>
  </si>
  <si>
    <t>South.Korea</t>
  </si>
  <si>
    <t>Liberia</t>
  </si>
  <si>
    <t>Moroco</t>
  </si>
  <si>
    <t>Papua.New.Guinea</t>
  </si>
  <si>
    <t>Paraguay</t>
  </si>
  <si>
    <t>Philippines</t>
  </si>
  <si>
    <t>Syria</t>
  </si>
  <si>
    <t>Thailand</t>
  </si>
  <si>
    <t>Turkey</t>
  </si>
  <si>
    <t>South.Vietnam</t>
  </si>
  <si>
    <t>Afganistan</t>
  </si>
  <si>
    <t>Bangladesh</t>
  </si>
  <si>
    <t>Burma</t>
  </si>
  <si>
    <t>Burundi</t>
  </si>
  <si>
    <t>Cambodia</t>
  </si>
  <si>
    <t>Central.African.Republic</t>
  </si>
  <si>
    <t>Chad</t>
  </si>
  <si>
    <t>Dahomey</t>
  </si>
  <si>
    <t>Ethiopia</t>
  </si>
  <si>
    <t>Guinea</t>
  </si>
  <si>
    <t>Haiti</t>
  </si>
  <si>
    <t>India</t>
  </si>
  <si>
    <t>Kenya</t>
  </si>
  <si>
    <t>Laos</t>
  </si>
  <si>
    <t>Madagascar</t>
  </si>
  <si>
    <t>Malawi</t>
  </si>
  <si>
    <t>Mali</t>
  </si>
  <si>
    <t>Mauritania</t>
  </si>
  <si>
    <t>Nepal</t>
  </si>
  <si>
    <t>Niger</t>
  </si>
  <si>
    <t>Pakistan</t>
  </si>
  <si>
    <t>Rwanda</t>
  </si>
  <si>
    <t>Sierra.Leone</t>
  </si>
  <si>
    <t>Somalia</t>
  </si>
  <si>
    <t>Sri.Lanka</t>
  </si>
  <si>
    <t>Sudan</t>
  </si>
  <si>
    <t>Tanzania</t>
  </si>
  <si>
    <t>Togo</t>
  </si>
  <si>
    <t>Uganda</t>
  </si>
  <si>
    <t>Upper.Volta</t>
  </si>
  <si>
    <t>Southern.Yemen</t>
  </si>
  <si>
    <t>Yemen</t>
  </si>
  <si>
    <t>Zaire</t>
  </si>
  <si>
    <t>Bin</t>
  </si>
  <si>
    <t>Media</t>
  </si>
  <si>
    <t>Varianza</t>
  </si>
  <si>
    <t>Mediana</t>
  </si>
  <si>
    <t>20</t>
  </si>
  <si>
    <t>Tasso</t>
  </si>
  <si>
    <t>Stime di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</si>
</sst>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0" fillId="2" borderId="0" xfId="0" applyNumberFormat="1" applyFill="1" applyBorder="1" applyAlignment="1"/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10" fontId="0" fillId="0" borderId="0" xfId="0" applyNumberFormat="1" applyFill="1" applyBorder="1" applyAlignment="1"/>
    <xf numFmtId="10" fontId="0" fillId="3" borderId="0" xfId="0" applyNumberFormat="1" applyFill="1" applyBorder="1" applyAlignment="1"/>
    <xf numFmtId="10" fontId="0" fillId="4" borderId="0" xfId="0" applyNumberFormat="1" applyFill="1" applyBorder="1" applyAlignment="1"/>
    <xf numFmtId="0" fontId="0" fillId="2" borderId="3" xfId="0" applyNumberFormat="1" applyFill="1" applyBorder="1" applyAlignment="1"/>
    <xf numFmtId="0" fontId="0" fillId="0" borderId="3" xfId="0" applyFill="1" applyBorder="1" applyAlignment="1"/>
    <xf numFmtId="10" fontId="0" fillId="0" borderId="3" xfId="0" applyNumberFormat="1" applyFill="1" applyBorder="1" applyAlignme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Istogramma!$I$17:$I$23</c:f>
              <c:strCache>
                <c:ptCount val="7"/>
                <c:pt idx="0">
                  <c:v>0-2,9</c:v>
                </c:pt>
                <c:pt idx="1">
                  <c:v>3-5,9</c:v>
                </c:pt>
                <c:pt idx="2">
                  <c:v>6-8,9</c:v>
                </c:pt>
                <c:pt idx="3">
                  <c:v>9-11,9</c:v>
                </c:pt>
                <c:pt idx="4">
                  <c:v>12-14,9</c:v>
                </c:pt>
                <c:pt idx="5">
                  <c:v>15-17,9</c:v>
                </c:pt>
                <c:pt idx="6">
                  <c:v>18-20,9</c:v>
                </c:pt>
              </c:strCache>
            </c:strRef>
          </c:cat>
          <c:val>
            <c:numRef>
              <c:f>Istogramma!$J$17:$J$23</c:f>
              <c:numCache>
                <c:formatCode>General</c:formatCode>
                <c:ptCount val="7"/>
                <c:pt idx="0">
                  <c:v>8</c:v>
                </c:pt>
                <c:pt idx="1">
                  <c:v>11</c:v>
                </c:pt>
                <c:pt idx="2">
                  <c:v>12</c:v>
                </c:pt>
                <c:pt idx="3">
                  <c:v>8</c:v>
                </c:pt>
                <c:pt idx="4">
                  <c:v>7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512617968"/>
        <c:axId val="-512618512"/>
      </c:barChart>
      <c:catAx>
        <c:axId val="-51261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Bins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512618512"/>
        <c:crosses val="autoZero"/>
        <c:auto val="1"/>
        <c:lblAlgn val="ctr"/>
        <c:lblOffset val="100"/>
        <c:noMultiLvlLbl val="0"/>
      </c:catAx>
      <c:valAx>
        <c:axId val="-5126185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512617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Istogramma!$I$27:$I$33</c:f>
              <c:strCache>
                <c:ptCount val="7"/>
                <c:pt idx="0">
                  <c:v>0-2,9</c:v>
                </c:pt>
                <c:pt idx="1">
                  <c:v>3-5,9</c:v>
                </c:pt>
                <c:pt idx="2">
                  <c:v>6-8,9</c:v>
                </c:pt>
                <c:pt idx="3">
                  <c:v>9-11,9</c:v>
                </c:pt>
                <c:pt idx="4">
                  <c:v>12-14,9</c:v>
                </c:pt>
                <c:pt idx="5">
                  <c:v>15-17,9</c:v>
                </c:pt>
                <c:pt idx="6">
                  <c:v>18-20,9</c:v>
                </c:pt>
              </c:strCache>
            </c:strRef>
          </c:cat>
          <c:val>
            <c:numRef>
              <c:f>Istogramma!$J$27:$J$33</c:f>
              <c:numCache>
                <c:formatCode>General</c:formatCode>
                <c:ptCount val="7"/>
                <c:pt idx="0">
                  <c:v>5.5172413793103454E-2</c:v>
                </c:pt>
                <c:pt idx="1">
                  <c:v>7.586206896551724E-2</c:v>
                </c:pt>
                <c:pt idx="2">
                  <c:v>8.2758620689655171E-2</c:v>
                </c:pt>
                <c:pt idx="3">
                  <c:v>5.5172413793103454E-2</c:v>
                </c:pt>
                <c:pt idx="4">
                  <c:v>4.8275862068965524E-2</c:v>
                </c:pt>
                <c:pt idx="5">
                  <c:v>2.7586206896551727E-2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515007664"/>
        <c:axId val="-515007120"/>
      </c:barChart>
      <c:catAx>
        <c:axId val="-515007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Bins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515007120"/>
        <c:crosses val="autoZero"/>
        <c:auto val="1"/>
        <c:lblAlgn val="ctr"/>
        <c:lblOffset val="100"/>
        <c:noMultiLvlLbl val="0"/>
      </c:catAx>
      <c:valAx>
        <c:axId val="-515007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densità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515007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Istogramma!$L$6:$L$12</c:f>
              <c:strCache>
                <c:ptCount val="7"/>
                <c:pt idx="0">
                  <c:v>0-2,9</c:v>
                </c:pt>
                <c:pt idx="1">
                  <c:v>3-5,9</c:v>
                </c:pt>
                <c:pt idx="2">
                  <c:v>6-8,9</c:v>
                </c:pt>
                <c:pt idx="3">
                  <c:v>9-11,9</c:v>
                </c:pt>
                <c:pt idx="4">
                  <c:v>12-14,9</c:v>
                </c:pt>
                <c:pt idx="5">
                  <c:v>15-17,9</c:v>
                </c:pt>
                <c:pt idx="6">
                  <c:v>18-20,9</c:v>
                </c:pt>
              </c:strCache>
            </c:strRef>
          </c:cat>
          <c:val>
            <c:numRef>
              <c:f>Istogramma!$M$6:$M$12</c:f>
              <c:numCache>
                <c:formatCode>General</c:formatCode>
                <c:ptCount val="7"/>
                <c:pt idx="0">
                  <c:v>8</c:v>
                </c:pt>
                <c:pt idx="1">
                  <c:v>11</c:v>
                </c:pt>
                <c:pt idx="2">
                  <c:v>12</c:v>
                </c:pt>
                <c:pt idx="3">
                  <c:v>8</c:v>
                </c:pt>
                <c:pt idx="4">
                  <c:v>7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515008208"/>
        <c:axId val="-515006576"/>
      </c:barChart>
      <c:catAx>
        <c:axId val="-515008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Bins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515006576"/>
        <c:crosses val="autoZero"/>
        <c:auto val="1"/>
        <c:lblAlgn val="ctr"/>
        <c:lblOffset val="100"/>
        <c:noMultiLvlLbl val="0"/>
      </c:catAx>
      <c:valAx>
        <c:axId val="-5150065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515008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'Funzione di ripartizione'!$I$17:$I$23</c:f>
              <c:strCache>
                <c:ptCount val="7"/>
                <c:pt idx="0">
                  <c:v>0-2,9</c:v>
                </c:pt>
                <c:pt idx="1">
                  <c:v>3-5,9</c:v>
                </c:pt>
                <c:pt idx="2">
                  <c:v>6-8,9</c:v>
                </c:pt>
                <c:pt idx="3">
                  <c:v>9-11,9</c:v>
                </c:pt>
                <c:pt idx="4">
                  <c:v>12-14,9</c:v>
                </c:pt>
                <c:pt idx="5">
                  <c:v>15-17,9</c:v>
                </c:pt>
                <c:pt idx="6">
                  <c:v>18-20,9</c:v>
                </c:pt>
              </c:strCache>
            </c:strRef>
          </c:cat>
          <c:val>
            <c:numRef>
              <c:f>'Funzione di ripartizione'!$J$17:$J$23</c:f>
              <c:numCache>
                <c:formatCode>General</c:formatCode>
                <c:ptCount val="7"/>
                <c:pt idx="0">
                  <c:v>8</c:v>
                </c:pt>
                <c:pt idx="1">
                  <c:v>11</c:v>
                </c:pt>
                <c:pt idx="2">
                  <c:v>12</c:v>
                </c:pt>
                <c:pt idx="3">
                  <c:v>8</c:v>
                </c:pt>
                <c:pt idx="4">
                  <c:v>7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15006032"/>
        <c:axId val="-515008752"/>
      </c:barChart>
      <c:lineChart>
        <c:grouping val="standard"/>
        <c:varyColors val="0"/>
        <c:ser>
          <c:idx val="1"/>
          <c:order val="1"/>
          <c:tx>
            <c:v>Cumulative %</c:v>
          </c:tx>
          <c:cat>
            <c:strRef>
              <c:f>'Funzione di ripartizione'!$I$17:$I$23</c:f>
              <c:strCache>
                <c:ptCount val="7"/>
                <c:pt idx="0">
                  <c:v>0-2,9</c:v>
                </c:pt>
                <c:pt idx="1">
                  <c:v>3-5,9</c:v>
                </c:pt>
                <c:pt idx="2">
                  <c:v>6-8,9</c:v>
                </c:pt>
                <c:pt idx="3">
                  <c:v>9-11,9</c:v>
                </c:pt>
                <c:pt idx="4">
                  <c:v>12-14,9</c:v>
                </c:pt>
                <c:pt idx="5">
                  <c:v>15-17,9</c:v>
                </c:pt>
                <c:pt idx="6">
                  <c:v>18-20,9</c:v>
                </c:pt>
              </c:strCache>
            </c:strRef>
          </c:cat>
          <c:val>
            <c:numRef>
              <c:f>'Funzione di ripartizione'!$K$17:$K$23</c:f>
              <c:numCache>
                <c:formatCode>0.00%</c:formatCode>
                <c:ptCount val="7"/>
                <c:pt idx="0">
                  <c:v>0.16</c:v>
                </c:pt>
                <c:pt idx="1">
                  <c:v>0.38</c:v>
                </c:pt>
                <c:pt idx="2">
                  <c:v>0.62</c:v>
                </c:pt>
                <c:pt idx="3">
                  <c:v>0.78</c:v>
                </c:pt>
                <c:pt idx="4">
                  <c:v>0.92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12156944"/>
        <c:axId val="-512159120"/>
      </c:lineChart>
      <c:catAx>
        <c:axId val="-515006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Bins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515008752"/>
        <c:crosses val="autoZero"/>
        <c:auto val="1"/>
        <c:lblAlgn val="ctr"/>
        <c:lblOffset val="100"/>
        <c:noMultiLvlLbl val="0"/>
      </c:catAx>
      <c:valAx>
        <c:axId val="-5150087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515006032"/>
        <c:crosses val="autoZero"/>
        <c:crossBetween val="between"/>
      </c:valAx>
      <c:valAx>
        <c:axId val="-512159120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-512156944"/>
        <c:crosses val="max"/>
        <c:crossBetween val="between"/>
      </c:valAx>
      <c:catAx>
        <c:axId val="-512156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51215912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'Tasso di Mortalità Infantile'!$I$17:$I$22</c:f>
              <c:strCache>
                <c:ptCount val="6"/>
                <c:pt idx="0">
                  <c:v>55</c:v>
                </c:pt>
                <c:pt idx="1">
                  <c:v>104</c:v>
                </c:pt>
                <c:pt idx="2">
                  <c:v>153</c:v>
                </c:pt>
                <c:pt idx="3">
                  <c:v>202</c:v>
                </c:pt>
                <c:pt idx="4">
                  <c:v>251</c:v>
                </c:pt>
                <c:pt idx="5">
                  <c:v>More</c:v>
                </c:pt>
              </c:strCache>
            </c:strRef>
          </c:cat>
          <c:val>
            <c:numRef>
              <c:f>'Tasso di Mortalità Infantile'!$J$17:$J$22</c:f>
              <c:numCache>
                <c:formatCode>General</c:formatCode>
                <c:ptCount val="6"/>
                <c:pt idx="0">
                  <c:v>1</c:v>
                </c:pt>
                <c:pt idx="1">
                  <c:v>7</c:v>
                </c:pt>
                <c:pt idx="2">
                  <c:v>11</c:v>
                </c:pt>
                <c:pt idx="3">
                  <c:v>11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512158576"/>
        <c:axId val="-512153136"/>
      </c:barChart>
      <c:catAx>
        <c:axId val="-512158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Bin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512153136"/>
        <c:crosses val="autoZero"/>
        <c:auto val="1"/>
        <c:lblAlgn val="ctr"/>
        <c:lblOffset val="100"/>
        <c:noMultiLvlLbl val="0"/>
      </c:catAx>
      <c:valAx>
        <c:axId val="-512153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512158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'Tasso di Mortalità Infantile'!$I$29:$I$33</c:f>
              <c:strCache>
                <c:ptCount val="5"/>
                <c:pt idx="0">
                  <c:v>17,6</c:v>
                </c:pt>
                <c:pt idx="1">
                  <c:v>55,7</c:v>
                </c:pt>
                <c:pt idx="2">
                  <c:v>93,8</c:v>
                </c:pt>
                <c:pt idx="3">
                  <c:v>131,9</c:v>
                </c:pt>
                <c:pt idx="4">
                  <c:v>More</c:v>
                </c:pt>
              </c:strCache>
            </c:strRef>
          </c:cat>
          <c:val>
            <c:numRef>
              <c:f>'Tasso di Mortalità Infantile'!$J$29:$J$33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9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512158032"/>
        <c:axId val="-512156400"/>
      </c:barChart>
      <c:catAx>
        <c:axId val="-512158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Bin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512156400"/>
        <c:crosses val="autoZero"/>
        <c:auto val="1"/>
        <c:lblAlgn val="ctr"/>
        <c:lblOffset val="100"/>
        <c:noMultiLvlLbl val="0"/>
      </c:catAx>
      <c:valAx>
        <c:axId val="-512156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512158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'Tasso di Mortalità Infantile'!$I$42:$I$46</c:f>
              <c:strCache>
                <c:ptCount val="5"/>
                <c:pt idx="0">
                  <c:v>9,6</c:v>
                </c:pt>
                <c:pt idx="1">
                  <c:v>18,4</c:v>
                </c:pt>
                <c:pt idx="2">
                  <c:v>27,2</c:v>
                </c:pt>
                <c:pt idx="3">
                  <c:v>36</c:v>
                </c:pt>
                <c:pt idx="4">
                  <c:v>More</c:v>
                </c:pt>
              </c:strCache>
            </c:strRef>
          </c:cat>
          <c:val>
            <c:numRef>
              <c:f>'Tasso di Mortalità Infantile'!$J$42:$J$46</c:f>
              <c:numCache>
                <c:formatCode>General</c:formatCode>
                <c:ptCount val="5"/>
                <c:pt idx="0">
                  <c:v>1</c:v>
                </c:pt>
                <c:pt idx="1">
                  <c:v>11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512157488"/>
        <c:axId val="-512152592"/>
      </c:barChart>
      <c:catAx>
        <c:axId val="-51215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Bin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512152592"/>
        <c:crosses val="autoZero"/>
        <c:auto val="1"/>
        <c:lblAlgn val="ctr"/>
        <c:lblOffset val="100"/>
        <c:noMultiLvlLbl val="0"/>
      </c:catAx>
      <c:valAx>
        <c:axId val="-512152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512157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'Tasso di Mortalità Infantile'!$R$49:$R$60</c:f>
              <c:strCache>
                <c:ptCount val="12"/>
                <c:pt idx="0">
                  <c:v>40</c:v>
                </c:pt>
                <c:pt idx="1">
                  <c:v>60</c:v>
                </c:pt>
                <c:pt idx="2">
                  <c:v>80</c:v>
                </c:pt>
                <c:pt idx="3">
                  <c:v>100</c:v>
                </c:pt>
                <c:pt idx="4">
                  <c:v>120</c:v>
                </c:pt>
                <c:pt idx="5">
                  <c:v>140</c:v>
                </c:pt>
                <c:pt idx="6">
                  <c:v>160</c:v>
                </c:pt>
                <c:pt idx="7">
                  <c:v>180</c:v>
                </c:pt>
                <c:pt idx="8">
                  <c:v>200</c:v>
                </c:pt>
                <c:pt idx="9">
                  <c:v>220</c:v>
                </c:pt>
                <c:pt idx="10">
                  <c:v>240</c:v>
                </c:pt>
                <c:pt idx="11">
                  <c:v>More</c:v>
                </c:pt>
              </c:strCache>
            </c:strRef>
          </c:cat>
          <c:val>
            <c:numRef>
              <c:f>'Tasso di Mortalità Infantile'!$S$49:$S$60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12155856"/>
        <c:axId val="-512155312"/>
      </c:barChart>
      <c:catAx>
        <c:axId val="-512155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20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512155312"/>
        <c:crosses val="autoZero"/>
        <c:auto val="1"/>
        <c:lblAlgn val="ctr"/>
        <c:lblOffset val="100"/>
        <c:noMultiLvlLbl val="0"/>
      </c:catAx>
      <c:valAx>
        <c:axId val="-5121553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512155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'Tasso di Mortalità Infantile'!$R$64:$R$75</c:f>
              <c:strCache>
                <c:ptCount val="12"/>
                <c:pt idx="0">
                  <c:v>40</c:v>
                </c:pt>
                <c:pt idx="1">
                  <c:v>60</c:v>
                </c:pt>
                <c:pt idx="2">
                  <c:v>80</c:v>
                </c:pt>
                <c:pt idx="3">
                  <c:v>100</c:v>
                </c:pt>
                <c:pt idx="4">
                  <c:v>120</c:v>
                </c:pt>
                <c:pt idx="5">
                  <c:v>140</c:v>
                </c:pt>
                <c:pt idx="6">
                  <c:v>160</c:v>
                </c:pt>
                <c:pt idx="7">
                  <c:v>180</c:v>
                </c:pt>
                <c:pt idx="8">
                  <c:v>200</c:v>
                </c:pt>
                <c:pt idx="9">
                  <c:v>220</c:v>
                </c:pt>
                <c:pt idx="10">
                  <c:v>240</c:v>
                </c:pt>
                <c:pt idx="11">
                  <c:v>More</c:v>
                </c:pt>
              </c:strCache>
            </c:strRef>
          </c:cat>
          <c:val>
            <c:numRef>
              <c:f>'Tasso di Mortalità Infantile'!$S$64:$S$75</c:f>
              <c:numCache>
                <c:formatCode>General</c:formatCode>
                <c:ptCount val="12"/>
                <c:pt idx="0">
                  <c:v>15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12153680"/>
        <c:axId val="-512152048"/>
      </c:barChart>
      <c:catAx>
        <c:axId val="-512153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20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512152048"/>
        <c:crosses val="autoZero"/>
        <c:auto val="1"/>
        <c:lblAlgn val="ctr"/>
        <c:lblOffset val="100"/>
        <c:noMultiLvlLbl val="0"/>
      </c:catAx>
      <c:valAx>
        <c:axId val="-512152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512153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.png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30480</xdr:colOff>
      <xdr:row>14</xdr:row>
      <xdr:rowOff>30480</xdr:rowOff>
    </xdr:from>
    <xdr:to>
      <xdr:col>16</xdr:col>
      <xdr:colOff>152400</xdr:colOff>
      <xdr:row>24</xdr:row>
      <xdr:rowOff>22860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45720</xdr:colOff>
      <xdr:row>26</xdr:row>
      <xdr:rowOff>30480</xdr:rowOff>
    </xdr:from>
    <xdr:to>
      <xdr:col>16</xdr:col>
      <xdr:colOff>38100</xdr:colOff>
      <xdr:row>36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160020</xdr:colOff>
      <xdr:row>3</xdr:row>
      <xdr:rowOff>76200</xdr:rowOff>
    </xdr:from>
    <xdr:to>
      <xdr:col>18</xdr:col>
      <xdr:colOff>533400</xdr:colOff>
      <xdr:row>13</xdr:row>
      <xdr:rowOff>68580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594360</xdr:colOff>
      <xdr:row>14</xdr:row>
      <xdr:rowOff>30480</xdr:rowOff>
    </xdr:from>
    <xdr:to>
      <xdr:col>17</xdr:col>
      <xdr:colOff>594360</xdr:colOff>
      <xdr:row>24</xdr:row>
      <xdr:rowOff>22860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563880</xdr:colOff>
      <xdr:row>21</xdr:row>
      <xdr:rowOff>68580</xdr:rowOff>
    </xdr:from>
    <xdr:to>
      <xdr:col>14</xdr:col>
      <xdr:colOff>601980</xdr:colOff>
      <xdr:row>31</xdr:row>
      <xdr:rowOff>60960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251460</xdr:colOff>
      <xdr:row>28</xdr:row>
      <xdr:rowOff>156210</xdr:rowOff>
    </xdr:from>
    <xdr:to>
      <xdr:col>14</xdr:col>
      <xdr:colOff>312420</xdr:colOff>
      <xdr:row>38</xdr:row>
      <xdr:rowOff>148590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7620</xdr:colOff>
      <xdr:row>36</xdr:row>
      <xdr:rowOff>163830</xdr:rowOff>
    </xdr:from>
    <xdr:to>
      <xdr:col>14</xdr:col>
      <xdr:colOff>106680</xdr:colOff>
      <xdr:row>46</xdr:row>
      <xdr:rowOff>148590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601980</xdr:colOff>
      <xdr:row>47</xdr:row>
      <xdr:rowOff>0</xdr:rowOff>
    </xdr:from>
    <xdr:to>
      <xdr:col>25</xdr:col>
      <xdr:colOff>601979</xdr:colOff>
      <xdr:row>57</xdr:row>
      <xdr:rowOff>7620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15240</xdr:colOff>
      <xdr:row>62</xdr:row>
      <xdr:rowOff>30480</xdr:rowOff>
    </xdr:from>
    <xdr:to>
      <xdr:col>26</xdr:col>
      <xdr:colOff>15240</xdr:colOff>
      <xdr:row>72</xdr:row>
      <xdr:rowOff>30480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10</xdr:col>
      <xdr:colOff>17721</xdr:colOff>
      <xdr:row>82</xdr:row>
      <xdr:rowOff>70884</xdr:rowOff>
    </xdr:from>
    <xdr:to>
      <xdr:col>35</xdr:col>
      <xdr:colOff>412074</xdr:colOff>
      <xdr:row>124</xdr:row>
      <xdr:rowOff>142379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184605" y="14779256"/>
          <a:ext cx="15457143" cy="75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6" zoomScale="96" zoomScaleNormal="96" workbookViewId="0">
      <selection activeCell="K27" sqref="K27:K33"/>
    </sheetView>
  </sheetViews>
  <sheetFormatPr defaultRowHeight="14.4" x14ac:dyDescent="0.3"/>
  <cols>
    <col min="11" max="11" width="11.5546875" bestFit="1" customWidth="1"/>
  </cols>
  <sheetData>
    <row r="1" spans="1:14" ht="15" x14ac:dyDescent="0.3">
      <c r="A1" s="1"/>
      <c r="B1" t="s">
        <v>0</v>
      </c>
      <c r="C1" t="s">
        <v>1</v>
      </c>
      <c r="D1" t="s">
        <v>2</v>
      </c>
      <c r="E1" t="s">
        <v>3</v>
      </c>
    </row>
    <row r="2" spans="1:14" ht="15" x14ac:dyDescent="0.3">
      <c r="A2" s="1" t="s">
        <v>4</v>
      </c>
      <c r="B2">
        <v>13.2</v>
      </c>
      <c r="C2">
        <v>236</v>
      </c>
      <c r="D2">
        <v>58</v>
      </c>
      <c r="E2">
        <v>21.2</v>
      </c>
    </row>
    <row r="3" spans="1:14" ht="15" x14ac:dyDescent="0.3">
      <c r="A3" s="1" t="s">
        <v>5</v>
      </c>
      <c r="B3">
        <v>10</v>
      </c>
      <c r="C3">
        <v>263</v>
      </c>
      <c r="D3">
        <v>48</v>
      </c>
      <c r="E3">
        <v>44.5</v>
      </c>
    </row>
    <row r="4" spans="1:14" ht="15.6" thickBot="1" x14ac:dyDescent="0.35">
      <c r="A4" s="1" t="s">
        <v>6</v>
      </c>
      <c r="B4">
        <v>8.1</v>
      </c>
      <c r="C4">
        <v>294</v>
      </c>
      <c r="D4">
        <v>80</v>
      </c>
      <c r="E4">
        <v>31</v>
      </c>
    </row>
    <row r="5" spans="1:14" ht="15" x14ac:dyDescent="0.3">
      <c r="A5" s="1" t="s">
        <v>7</v>
      </c>
      <c r="B5">
        <v>8.8000000000000007</v>
      </c>
      <c r="C5">
        <v>190</v>
      </c>
      <c r="D5">
        <v>50</v>
      </c>
      <c r="E5">
        <v>19.5</v>
      </c>
      <c r="L5" s="6" t="s">
        <v>188</v>
      </c>
      <c r="M5" s="6" t="s">
        <v>60</v>
      </c>
      <c r="N5" t="s">
        <v>189</v>
      </c>
    </row>
    <row r="6" spans="1:14" ht="15" x14ac:dyDescent="0.3">
      <c r="A6" s="1" t="s">
        <v>8</v>
      </c>
      <c r="B6">
        <v>9</v>
      </c>
      <c r="C6">
        <v>276</v>
      </c>
      <c r="D6">
        <v>91</v>
      </c>
      <c r="E6">
        <v>40.6</v>
      </c>
      <c r="G6">
        <v>0</v>
      </c>
      <c r="I6" s="2" t="s">
        <v>51</v>
      </c>
      <c r="L6" s="3" t="s">
        <v>52</v>
      </c>
      <c r="M6" s="4">
        <v>8</v>
      </c>
      <c r="N6">
        <f>M6/50</f>
        <v>0.16</v>
      </c>
    </row>
    <row r="7" spans="1:14" ht="15" x14ac:dyDescent="0.3">
      <c r="A7" s="1" t="s">
        <v>9</v>
      </c>
      <c r="B7">
        <v>7.9</v>
      </c>
      <c r="C7">
        <v>204</v>
      </c>
      <c r="D7">
        <v>78</v>
      </c>
      <c r="E7">
        <v>38.700000000000003</v>
      </c>
      <c r="G7">
        <f>G6+0.1+2.9</f>
        <v>3</v>
      </c>
      <c r="I7">
        <v>2.9</v>
      </c>
      <c r="L7" s="7" t="s">
        <v>53</v>
      </c>
      <c r="M7" s="4">
        <v>11</v>
      </c>
      <c r="N7">
        <f t="shared" ref="N7:N12" si="0">M7/50</f>
        <v>0.22</v>
      </c>
    </row>
    <row r="8" spans="1:14" ht="15" x14ac:dyDescent="0.3">
      <c r="A8" s="1" t="s">
        <v>10</v>
      </c>
      <c r="B8">
        <v>3.3</v>
      </c>
      <c r="C8">
        <v>110</v>
      </c>
      <c r="D8">
        <v>77</v>
      </c>
      <c r="E8">
        <v>11.1</v>
      </c>
      <c r="G8">
        <f t="shared" ref="G8:G13" si="1">G7+0.1+2.9</f>
        <v>6</v>
      </c>
      <c r="I8">
        <v>5.9</v>
      </c>
      <c r="L8" s="7" t="s">
        <v>54</v>
      </c>
      <c r="M8" s="4">
        <v>12</v>
      </c>
      <c r="N8">
        <f t="shared" si="0"/>
        <v>0.24</v>
      </c>
    </row>
    <row r="9" spans="1:14" ht="15" x14ac:dyDescent="0.3">
      <c r="A9" s="1" t="s">
        <v>11</v>
      </c>
      <c r="B9">
        <v>5.9</v>
      </c>
      <c r="C9">
        <v>238</v>
      </c>
      <c r="D9">
        <v>72</v>
      </c>
      <c r="E9">
        <v>15.8</v>
      </c>
      <c r="G9">
        <f t="shared" si="1"/>
        <v>9</v>
      </c>
      <c r="I9">
        <v>8.9</v>
      </c>
      <c r="L9" s="7" t="s">
        <v>55</v>
      </c>
      <c r="M9" s="4">
        <v>8</v>
      </c>
      <c r="N9">
        <f t="shared" si="0"/>
        <v>0.16</v>
      </c>
    </row>
    <row r="10" spans="1:14" ht="15" x14ac:dyDescent="0.3">
      <c r="A10" s="1" t="s">
        <v>12</v>
      </c>
      <c r="B10">
        <v>15.4</v>
      </c>
      <c r="C10">
        <v>335</v>
      </c>
      <c r="D10">
        <v>80</v>
      </c>
      <c r="E10">
        <v>31.9</v>
      </c>
      <c r="G10">
        <f t="shared" si="1"/>
        <v>12</v>
      </c>
      <c r="I10">
        <v>11.9</v>
      </c>
      <c r="L10" s="7" t="s">
        <v>56</v>
      </c>
      <c r="M10" s="4">
        <v>7</v>
      </c>
      <c r="N10">
        <f t="shared" si="0"/>
        <v>0.14000000000000001</v>
      </c>
    </row>
    <row r="11" spans="1:14" ht="15" x14ac:dyDescent="0.3">
      <c r="A11" s="1" t="s">
        <v>13</v>
      </c>
      <c r="B11">
        <v>17.399999999999999</v>
      </c>
      <c r="C11">
        <v>211</v>
      </c>
      <c r="D11">
        <v>60</v>
      </c>
      <c r="E11">
        <v>25.8</v>
      </c>
      <c r="G11">
        <f t="shared" si="1"/>
        <v>15</v>
      </c>
      <c r="I11">
        <v>14.9</v>
      </c>
      <c r="L11" s="7" t="s">
        <v>57</v>
      </c>
      <c r="M11" s="4">
        <v>4</v>
      </c>
      <c r="N11">
        <f t="shared" si="0"/>
        <v>0.08</v>
      </c>
    </row>
    <row r="12" spans="1:14" ht="15" x14ac:dyDescent="0.3">
      <c r="A12" s="1" t="s">
        <v>14</v>
      </c>
      <c r="B12">
        <v>5.3</v>
      </c>
      <c r="C12">
        <v>46</v>
      </c>
      <c r="D12">
        <v>83</v>
      </c>
      <c r="E12">
        <v>20.2</v>
      </c>
      <c r="G12">
        <f t="shared" si="1"/>
        <v>18</v>
      </c>
      <c r="I12">
        <v>17.899999999999999</v>
      </c>
      <c r="L12" s="7" t="s">
        <v>58</v>
      </c>
      <c r="M12" s="4">
        <v>0</v>
      </c>
      <c r="N12">
        <f t="shared" si="0"/>
        <v>0</v>
      </c>
    </row>
    <row r="13" spans="1:14" ht="15" x14ac:dyDescent="0.3">
      <c r="A13" s="1" t="s">
        <v>15</v>
      </c>
      <c r="B13">
        <v>2.6</v>
      </c>
      <c r="C13">
        <v>120</v>
      </c>
      <c r="D13">
        <v>54</v>
      </c>
      <c r="E13">
        <v>14.2</v>
      </c>
      <c r="G13">
        <f t="shared" si="1"/>
        <v>21</v>
      </c>
      <c r="I13">
        <v>20.9</v>
      </c>
    </row>
    <row r="14" spans="1:14" ht="15" x14ac:dyDescent="0.3">
      <c r="A14" s="1" t="s">
        <v>16</v>
      </c>
      <c r="B14">
        <v>10.4</v>
      </c>
      <c r="C14">
        <v>249</v>
      </c>
      <c r="D14">
        <v>83</v>
      </c>
      <c r="E14">
        <v>24</v>
      </c>
    </row>
    <row r="15" spans="1:14" ht="15.6" thickBot="1" x14ac:dyDescent="0.35">
      <c r="A15" s="1" t="s">
        <v>17</v>
      </c>
      <c r="B15">
        <v>7.2</v>
      </c>
      <c r="C15">
        <v>113</v>
      </c>
      <c r="D15">
        <v>65</v>
      </c>
      <c r="E15">
        <v>21</v>
      </c>
    </row>
    <row r="16" spans="1:14" ht="15" x14ac:dyDescent="0.3">
      <c r="A16" s="1" t="s">
        <v>18</v>
      </c>
      <c r="B16">
        <v>2.2000000000000002</v>
      </c>
      <c r="C16">
        <v>56</v>
      </c>
      <c r="D16">
        <v>57</v>
      </c>
      <c r="E16">
        <v>11.3</v>
      </c>
      <c r="I16" s="6" t="s">
        <v>51</v>
      </c>
      <c r="J16" s="6" t="s">
        <v>60</v>
      </c>
      <c r="K16" t="s">
        <v>62</v>
      </c>
      <c r="L16" t="s">
        <v>63</v>
      </c>
    </row>
    <row r="17" spans="1:12" ht="15" x14ac:dyDescent="0.3">
      <c r="A17" s="1" t="s">
        <v>19</v>
      </c>
      <c r="B17">
        <v>6</v>
      </c>
      <c r="C17">
        <v>115</v>
      </c>
      <c r="D17">
        <v>66</v>
      </c>
      <c r="E17">
        <v>18</v>
      </c>
      <c r="I17" s="7" t="s">
        <v>52</v>
      </c>
      <c r="J17" s="4">
        <v>8</v>
      </c>
      <c r="K17">
        <f>J17/50</f>
        <v>0.16</v>
      </c>
      <c r="L17">
        <f t="shared" ref="L17:L23" si="2">2.9 * K17</f>
        <v>0.46399999999999997</v>
      </c>
    </row>
    <row r="18" spans="1:12" ht="15" x14ac:dyDescent="0.3">
      <c r="A18" s="1" t="s">
        <v>20</v>
      </c>
      <c r="B18">
        <v>9.6999999999999993</v>
      </c>
      <c r="C18">
        <v>109</v>
      </c>
      <c r="D18">
        <v>52</v>
      </c>
      <c r="E18">
        <v>16.3</v>
      </c>
      <c r="I18" s="7" t="s">
        <v>53</v>
      </c>
      <c r="J18" s="4">
        <v>11</v>
      </c>
      <c r="K18">
        <f t="shared" ref="K18:K23" si="3">J18/50</f>
        <v>0.22</v>
      </c>
      <c r="L18">
        <f t="shared" si="2"/>
        <v>0.63800000000000001</v>
      </c>
    </row>
    <row r="19" spans="1:12" ht="15" x14ac:dyDescent="0.3">
      <c r="A19" s="1" t="s">
        <v>21</v>
      </c>
      <c r="B19">
        <v>15.4</v>
      </c>
      <c r="C19">
        <v>249</v>
      </c>
      <c r="D19">
        <v>66</v>
      </c>
      <c r="E19">
        <v>22.2</v>
      </c>
      <c r="I19" s="7" t="s">
        <v>54</v>
      </c>
      <c r="J19" s="4">
        <v>12</v>
      </c>
      <c r="K19">
        <f t="shared" si="3"/>
        <v>0.24</v>
      </c>
      <c r="L19">
        <f t="shared" si="2"/>
        <v>0.69599999999999995</v>
      </c>
    </row>
    <row r="20" spans="1:12" ht="15" x14ac:dyDescent="0.3">
      <c r="A20" s="1" t="s">
        <v>22</v>
      </c>
      <c r="B20">
        <v>2.1</v>
      </c>
      <c r="C20">
        <v>83</v>
      </c>
      <c r="D20">
        <v>51</v>
      </c>
      <c r="E20">
        <v>7.8</v>
      </c>
      <c r="I20" s="7" t="s">
        <v>55</v>
      </c>
      <c r="J20" s="4">
        <v>8</v>
      </c>
      <c r="K20">
        <f t="shared" si="3"/>
        <v>0.16</v>
      </c>
      <c r="L20">
        <f t="shared" si="2"/>
        <v>0.46399999999999997</v>
      </c>
    </row>
    <row r="21" spans="1:12" ht="15" x14ac:dyDescent="0.3">
      <c r="A21" s="1" t="s">
        <v>23</v>
      </c>
      <c r="B21">
        <v>11.3</v>
      </c>
      <c r="C21">
        <v>300</v>
      </c>
      <c r="D21">
        <v>67</v>
      </c>
      <c r="E21">
        <v>27.8</v>
      </c>
      <c r="I21" s="7" t="s">
        <v>56</v>
      </c>
      <c r="J21" s="4">
        <v>7</v>
      </c>
      <c r="K21">
        <f t="shared" si="3"/>
        <v>0.14000000000000001</v>
      </c>
      <c r="L21">
        <f t="shared" si="2"/>
        <v>0.40600000000000003</v>
      </c>
    </row>
    <row r="22" spans="1:12" ht="15" x14ac:dyDescent="0.3">
      <c r="A22" s="1" t="s">
        <v>24</v>
      </c>
      <c r="B22">
        <v>4.4000000000000004</v>
      </c>
      <c r="C22">
        <v>149</v>
      </c>
      <c r="D22">
        <v>85</v>
      </c>
      <c r="E22">
        <v>16.3</v>
      </c>
      <c r="I22" s="7" t="s">
        <v>57</v>
      </c>
      <c r="J22" s="4">
        <v>4</v>
      </c>
      <c r="K22">
        <f t="shared" si="3"/>
        <v>0.08</v>
      </c>
      <c r="L22">
        <f t="shared" si="2"/>
        <v>0.23199999999999998</v>
      </c>
    </row>
    <row r="23" spans="1:12" ht="15" x14ac:dyDescent="0.3">
      <c r="A23" s="1" t="s">
        <v>25</v>
      </c>
      <c r="B23">
        <v>12.1</v>
      </c>
      <c r="C23">
        <v>255</v>
      </c>
      <c r="D23">
        <v>74</v>
      </c>
      <c r="E23">
        <v>35.1</v>
      </c>
      <c r="I23" s="7" t="s">
        <v>58</v>
      </c>
      <c r="J23" s="4">
        <v>0</v>
      </c>
      <c r="K23">
        <f t="shared" si="3"/>
        <v>0</v>
      </c>
      <c r="L23">
        <f t="shared" si="2"/>
        <v>0</v>
      </c>
    </row>
    <row r="24" spans="1:12" ht="15" x14ac:dyDescent="0.3">
      <c r="A24" s="1" t="s">
        <v>26</v>
      </c>
      <c r="B24">
        <v>2.7</v>
      </c>
      <c r="C24">
        <v>72</v>
      </c>
      <c r="D24">
        <v>66</v>
      </c>
      <c r="E24">
        <v>14.9</v>
      </c>
    </row>
    <row r="25" spans="1:12" ht="15.6" thickBot="1" x14ac:dyDescent="0.35">
      <c r="A25" s="1" t="s">
        <v>27</v>
      </c>
      <c r="B25">
        <v>16.100000000000001</v>
      </c>
      <c r="C25">
        <v>259</v>
      </c>
      <c r="D25">
        <v>44</v>
      </c>
      <c r="E25">
        <v>17.100000000000001</v>
      </c>
    </row>
    <row r="26" spans="1:12" ht="15" x14ac:dyDescent="0.3">
      <c r="A26" s="1" t="s">
        <v>28</v>
      </c>
      <c r="B26">
        <v>9</v>
      </c>
      <c r="C26">
        <v>178</v>
      </c>
      <c r="D26">
        <v>70</v>
      </c>
      <c r="E26">
        <v>28.2</v>
      </c>
      <c r="I26" s="6" t="s">
        <v>51</v>
      </c>
      <c r="J26" s="6" t="s">
        <v>61</v>
      </c>
      <c r="K26" t="s">
        <v>63</v>
      </c>
    </row>
    <row r="27" spans="1:12" ht="15" x14ac:dyDescent="0.3">
      <c r="A27" s="1" t="s">
        <v>29</v>
      </c>
      <c r="B27">
        <v>6</v>
      </c>
      <c r="C27">
        <v>109</v>
      </c>
      <c r="D27">
        <v>53</v>
      </c>
      <c r="E27">
        <v>16.399999999999999</v>
      </c>
      <c r="I27" s="7" t="s">
        <v>52</v>
      </c>
      <c r="J27" s="4">
        <f>K17/2.9</f>
        <v>5.5172413793103454E-2</v>
      </c>
      <c r="K27">
        <f>J27*2.9</f>
        <v>0.16</v>
      </c>
    </row>
    <row r="28" spans="1:12" ht="15" x14ac:dyDescent="0.3">
      <c r="A28" s="1" t="s">
        <v>30</v>
      </c>
      <c r="B28">
        <v>4.3</v>
      </c>
      <c r="C28">
        <v>102</v>
      </c>
      <c r="D28">
        <v>62</v>
      </c>
      <c r="E28">
        <v>16.5</v>
      </c>
      <c r="I28" s="7" t="s">
        <v>53</v>
      </c>
      <c r="J28" s="4">
        <f t="shared" ref="J28:J33" si="4">K18/2.9</f>
        <v>7.586206896551724E-2</v>
      </c>
      <c r="K28">
        <f t="shared" ref="K28:K33" si="5">J28*2.9</f>
        <v>0.22</v>
      </c>
    </row>
    <row r="29" spans="1:12" ht="15" x14ac:dyDescent="0.3">
      <c r="A29" s="1" t="s">
        <v>31</v>
      </c>
      <c r="B29">
        <v>12.2</v>
      </c>
      <c r="C29">
        <v>252</v>
      </c>
      <c r="D29">
        <v>81</v>
      </c>
      <c r="E29">
        <v>46</v>
      </c>
      <c r="I29" s="7" t="s">
        <v>54</v>
      </c>
      <c r="J29" s="4">
        <f t="shared" si="4"/>
        <v>8.2758620689655171E-2</v>
      </c>
      <c r="K29">
        <f t="shared" si="5"/>
        <v>0.24</v>
      </c>
    </row>
    <row r="30" spans="1:12" x14ac:dyDescent="0.3">
      <c r="A30" t="s">
        <v>32</v>
      </c>
      <c r="B30">
        <v>2.1</v>
      </c>
      <c r="C30">
        <v>57</v>
      </c>
      <c r="D30">
        <v>56</v>
      </c>
      <c r="E30">
        <v>9.5</v>
      </c>
      <c r="I30" s="7" t="s">
        <v>55</v>
      </c>
      <c r="J30" s="4">
        <f t="shared" si="4"/>
        <v>5.5172413793103454E-2</v>
      </c>
      <c r="K30">
        <f t="shared" si="5"/>
        <v>0.16</v>
      </c>
    </row>
    <row r="31" spans="1:12" x14ac:dyDescent="0.3">
      <c r="A31" t="s">
        <v>33</v>
      </c>
      <c r="B31">
        <v>7.4</v>
      </c>
      <c r="C31">
        <v>159</v>
      </c>
      <c r="D31">
        <v>89</v>
      </c>
      <c r="E31">
        <v>18.8</v>
      </c>
      <c r="I31" s="7" t="s">
        <v>56</v>
      </c>
      <c r="J31" s="4">
        <f t="shared" si="4"/>
        <v>4.8275862068965524E-2</v>
      </c>
      <c r="K31">
        <f t="shared" si="5"/>
        <v>0.14000000000000001</v>
      </c>
    </row>
    <row r="32" spans="1:12" x14ac:dyDescent="0.3">
      <c r="A32" t="s">
        <v>34</v>
      </c>
      <c r="B32">
        <v>11.4</v>
      </c>
      <c r="C32">
        <v>285</v>
      </c>
      <c r="D32">
        <v>70</v>
      </c>
      <c r="E32">
        <v>32.1</v>
      </c>
      <c r="I32" s="7" t="s">
        <v>57</v>
      </c>
      <c r="J32" s="4">
        <f t="shared" si="4"/>
        <v>2.7586206896551727E-2</v>
      </c>
      <c r="K32">
        <f t="shared" si="5"/>
        <v>0.08</v>
      </c>
    </row>
    <row r="33" spans="1:11" x14ac:dyDescent="0.3">
      <c r="A33" t="s">
        <v>35</v>
      </c>
      <c r="B33">
        <v>11.1</v>
      </c>
      <c r="C33">
        <v>254</v>
      </c>
      <c r="D33">
        <v>86</v>
      </c>
      <c r="E33">
        <v>26.1</v>
      </c>
      <c r="I33" s="7" t="s">
        <v>58</v>
      </c>
      <c r="J33" s="4">
        <f t="shared" si="4"/>
        <v>0</v>
      </c>
      <c r="K33">
        <f t="shared" si="5"/>
        <v>0</v>
      </c>
    </row>
    <row r="34" spans="1:11" x14ac:dyDescent="0.3">
      <c r="A34" t="s">
        <v>36</v>
      </c>
      <c r="B34">
        <v>13</v>
      </c>
      <c r="C34">
        <v>337</v>
      </c>
      <c r="D34">
        <v>45</v>
      </c>
      <c r="E34">
        <v>16.100000000000001</v>
      </c>
    </row>
    <row r="35" spans="1:11" x14ac:dyDescent="0.3">
      <c r="A35" t="s">
        <v>37</v>
      </c>
      <c r="B35">
        <v>0.8</v>
      </c>
      <c r="C35">
        <v>45</v>
      </c>
      <c r="D35">
        <v>44</v>
      </c>
      <c r="E35">
        <v>7.3</v>
      </c>
    </row>
    <row r="36" spans="1:11" ht="15" x14ac:dyDescent="0.3">
      <c r="A36" s="1" t="s">
        <v>38</v>
      </c>
      <c r="B36">
        <v>7.3</v>
      </c>
      <c r="C36">
        <v>120</v>
      </c>
      <c r="D36">
        <v>75</v>
      </c>
      <c r="E36">
        <v>21.4</v>
      </c>
    </row>
    <row r="37" spans="1:11" ht="15" x14ac:dyDescent="0.3">
      <c r="A37" s="1" t="s">
        <v>39</v>
      </c>
      <c r="B37">
        <v>6.6</v>
      </c>
      <c r="C37">
        <v>151</v>
      </c>
      <c r="D37">
        <v>68</v>
      </c>
      <c r="E37">
        <v>20</v>
      </c>
    </row>
    <row r="38" spans="1:11" ht="15" x14ac:dyDescent="0.3">
      <c r="A38" s="1" t="s">
        <v>40</v>
      </c>
      <c r="B38">
        <v>4.9000000000000004</v>
      </c>
      <c r="C38">
        <v>159</v>
      </c>
      <c r="D38">
        <v>67</v>
      </c>
      <c r="E38">
        <v>29.3</v>
      </c>
    </row>
    <row r="39" spans="1:11" ht="15" x14ac:dyDescent="0.3">
      <c r="A39" s="1" t="s">
        <v>41</v>
      </c>
      <c r="B39">
        <v>6.3</v>
      </c>
      <c r="C39">
        <v>106</v>
      </c>
      <c r="D39">
        <v>72</v>
      </c>
      <c r="E39">
        <v>14.9</v>
      </c>
    </row>
    <row r="40" spans="1:11" x14ac:dyDescent="0.3">
      <c r="A40" t="s">
        <v>42</v>
      </c>
      <c r="B40">
        <v>3.4</v>
      </c>
      <c r="C40">
        <v>174</v>
      </c>
      <c r="D40">
        <v>87</v>
      </c>
      <c r="E40">
        <v>8.3000000000000007</v>
      </c>
    </row>
    <row r="41" spans="1:11" x14ac:dyDescent="0.3">
      <c r="A41" t="s">
        <v>36</v>
      </c>
      <c r="B41">
        <v>14.4</v>
      </c>
      <c r="C41">
        <v>279</v>
      </c>
      <c r="D41">
        <v>48</v>
      </c>
      <c r="E41">
        <v>22.5</v>
      </c>
    </row>
    <row r="42" spans="1:11" x14ac:dyDescent="0.3">
      <c r="A42" t="s">
        <v>37</v>
      </c>
      <c r="B42">
        <v>3.8</v>
      </c>
      <c r="C42">
        <v>86</v>
      </c>
      <c r="D42">
        <v>45</v>
      </c>
      <c r="E42">
        <v>12.8</v>
      </c>
    </row>
    <row r="43" spans="1:11" ht="15" x14ac:dyDescent="0.3">
      <c r="A43" s="1" t="s">
        <v>43</v>
      </c>
      <c r="B43">
        <v>13.2</v>
      </c>
      <c r="C43">
        <v>188</v>
      </c>
      <c r="D43">
        <v>59</v>
      </c>
      <c r="E43">
        <v>26.9</v>
      </c>
    </row>
    <row r="44" spans="1:11" ht="15" x14ac:dyDescent="0.3">
      <c r="A44" s="1" t="s">
        <v>44</v>
      </c>
      <c r="B44">
        <v>12.7</v>
      </c>
      <c r="C44">
        <v>201</v>
      </c>
      <c r="D44">
        <v>80</v>
      </c>
      <c r="E44">
        <v>25.5</v>
      </c>
    </row>
    <row r="45" spans="1:11" ht="15" x14ac:dyDescent="0.3">
      <c r="A45" s="1" t="s">
        <v>45</v>
      </c>
      <c r="B45">
        <v>3.2</v>
      </c>
      <c r="C45">
        <v>120</v>
      </c>
      <c r="D45">
        <v>80</v>
      </c>
      <c r="E45">
        <v>22.9</v>
      </c>
    </row>
    <row r="46" spans="1:11" ht="15" x14ac:dyDescent="0.3">
      <c r="A46" s="1" t="s">
        <v>46</v>
      </c>
      <c r="B46">
        <v>2.2000000000000002</v>
      </c>
      <c r="C46">
        <v>48</v>
      </c>
      <c r="D46">
        <v>32</v>
      </c>
      <c r="E46">
        <v>11.2</v>
      </c>
    </row>
    <row r="47" spans="1:11" ht="15" x14ac:dyDescent="0.3">
      <c r="A47" s="1" t="s">
        <v>47</v>
      </c>
      <c r="B47">
        <v>8.5</v>
      </c>
      <c r="C47">
        <v>156</v>
      </c>
      <c r="D47">
        <v>63</v>
      </c>
      <c r="E47">
        <v>20.7</v>
      </c>
    </row>
    <row r="48" spans="1:11" ht="15" x14ac:dyDescent="0.3">
      <c r="A48" s="1" t="s">
        <v>48</v>
      </c>
      <c r="B48">
        <v>4</v>
      </c>
      <c r="C48">
        <v>145</v>
      </c>
      <c r="D48">
        <v>73</v>
      </c>
      <c r="E48">
        <v>26.2</v>
      </c>
    </row>
    <row r="49" spans="1:5" x14ac:dyDescent="0.3">
      <c r="A49" t="s">
        <v>47</v>
      </c>
      <c r="B49">
        <v>5.7</v>
      </c>
      <c r="C49">
        <v>81</v>
      </c>
      <c r="D49">
        <v>39</v>
      </c>
      <c r="E49">
        <v>9.3000000000000007</v>
      </c>
    </row>
    <row r="50" spans="1:5" ht="15" x14ac:dyDescent="0.3">
      <c r="A50" s="1" t="s">
        <v>49</v>
      </c>
      <c r="B50">
        <v>2.6</v>
      </c>
      <c r="C50">
        <v>53</v>
      </c>
      <c r="D50">
        <v>66</v>
      </c>
      <c r="E50">
        <v>10.8</v>
      </c>
    </row>
    <row r="51" spans="1:5" ht="15" x14ac:dyDescent="0.3">
      <c r="A51" s="1" t="s">
        <v>50</v>
      </c>
      <c r="B51">
        <v>6.8</v>
      </c>
      <c r="C51">
        <v>161</v>
      </c>
      <c r="D51">
        <v>60</v>
      </c>
      <c r="E51">
        <v>15.6</v>
      </c>
    </row>
  </sheetData>
  <sortState ref="L6:L12">
    <sortCondition ref="L6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opLeftCell="A8" zoomScale="99" zoomScaleNormal="99" workbookViewId="0">
      <selection activeCell="I33" sqref="I33"/>
    </sheetView>
  </sheetViews>
  <sheetFormatPr defaultRowHeight="14.4" x14ac:dyDescent="0.3"/>
  <cols>
    <col min="11" max="11" width="11.5546875" bestFit="1" customWidth="1"/>
  </cols>
  <sheetData>
    <row r="1" spans="1:13" ht="15" x14ac:dyDescent="0.3">
      <c r="A1" s="1"/>
      <c r="B1" t="s">
        <v>0</v>
      </c>
      <c r="C1" t="s">
        <v>1</v>
      </c>
      <c r="D1" t="s">
        <v>2</v>
      </c>
      <c r="E1" t="s">
        <v>3</v>
      </c>
    </row>
    <row r="2" spans="1:13" ht="15" x14ac:dyDescent="0.3">
      <c r="A2" s="1" t="s">
        <v>4</v>
      </c>
      <c r="B2">
        <v>13.2</v>
      </c>
      <c r="C2">
        <v>236</v>
      </c>
      <c r="D2">
        <v>58</v>
      </c>
      <c r="E2">
        <v>21.2</v>
      </c>
    </row>
    <row r="3" spans="1:13" ht="15" x14ac:dyDescent="0.3">
      <c r="A3" s="1" t="s">
        <v>5</v>
      </c>
      <c r="B3">
        <v>10</v>
      </c>
      <c r="C3">
        <v>263</v>
      </c>
      <c r="D3">
        <v>48</v>
      </c>
      <c r="E3">
        <v>44.5</v>
      </c>
    </row>
    <row r="4" spans="1:13" ht="15" x14ac:dyDescent="0.3">
      <c r="A4" s="1" t="s">
        <v>6</v>
      </c>
      <c r="B4">
        <v>8.1</v>
      </c>
      <c r="C4">
        <v>294</v>
      </c>
      <c r="D4">
        <v>80</v>
      </c>
      <c r="E4">
        <v>31</v>
      </c>
    </row>
    <row r="5" spans="1:13" ht="15" x14ac:dyDescent="0.3">
      <c r="A5" s="1" t="s">
        <v>7</v>
      </c>
      <c r="B5">
        <v>8.8000000000000007</v>
      </c>
      <c r="C5">
        <v>190</v>
      </c>
      <c r="D5">
        <v>50</v>
      </c>
      <c r="E5">
        <v>19.5</v>
      </c>
    </row>
    <row r="6" spans="1:13" ht="15" x14ac:dyDescent="0.3">
      <c r="A6" s="1" t="s">
        <v>8</v>
      </c>
      <c r="B6">
        <v>9</v>
      </c>
      <c r="C6">
        <v>276</v>
      </c>
      <c r="D6">
        <v>91</v>
      </c>
      <c r="E6">
        <v>40.6</v>
      </c>
      <c r="G6">
        <v>0</v>
      </c>
      <c r="I6" s="2" t="s">
        <v>51</v>
      </c>
    </row>
    <row r="7" spans="1:13" ht="15" x14ac:dyDescent="0.3">
      <c r="A7" s="1" t="s">
        <v>9</v>
      </c>
      <c r="B7">
        <v>7.9</v>
      </c>
      <c r="C7">
        <v>204</v>
      </c>
      <c r="D7">
        <v>78</v>
      </c>
      <c r="E7">
        <v>38.700000000000003</v>
      </c>
      <c r="G7">
        <f>G6+0.1+2.9</f>
        <v>3</v>
      </c>
      <c r="I7">
        <v>2.9</v>
      </c>
    </row>
    <row r="8" spans="1:13" ht="15" x14ac:dyDescent="0.3">
      <c r="A8" s="1" t="s">
        <v>10</v>
      </c>
      <c r="B8">
        <v>3.3</v>
      </c>
      <c r="C8">
        <v>110</v>
      </c>
      <c r="D8">
        <v>77</v>
      </c>
      <c r="E8">
        <v>11.1</v>
      </c>
      <c r="G8">
        <f t="shared" ref="G8:G13" si="0">G7+0.1+2.9</f>
        <v>6</v>
      </c>
      <c r="I8">
        <v>5.9</v>
      </c>
    </row>
    <row r="9" spans="1:13" ht="15" x14ac:dyDescent="0.3">
      <c r="A9" s="1" t="s">
        <v>11</v>
      </c>
      <c r="B9">
        <v>5.9</v>
      </c>
      <c r="C9">
        <v>238</v>
      </c>
      <c r="D9">
        <v>72</v>
      </c>
      <c r="E9">
        <v>15.8</v>
      </c>
      <c r="G9">
        <f t="shared" si="0"/>
        <v>9</v>
      </c>
      <c r="I9">
        <v>8.9</v>
      </c>
    </row>
    <row r="10" spans="1:13" ht="15" x14ac:dyDescent="0.3">
      <c r="A10" s="1" t="s">
        <v>12</v>
      </c>
      <c r="B10">
        <v>15.4</v>
      </c>
      <c r="C10">
        <v>335</v>
      </c>
      <c r="D10">
        <v>80</v>
      </c>
      <c r="E10">
        <v>31.9</v>
      </c>
      <c r="G10">
        <f t="shared" si="0"/>
        <v>12</v>
      </c>
      <c r="I10">
        <v>11.9</v>
      </c>
    </row>
    <row r="11" spans="1:13" ht="15" x14ac:dyDescent="0.3">
      <c r="A11" s="1" t="s">
        <v>13</v>
      </c>
      <c r="B11">
        <v>17.399999999999999</v>
      </c>
      <c r="C11">
        <v>211</v>
      </c>
      <c r="D11">
        <v>60</v>
      </c>
      <c r="E11">
        <v>25.8</v>
      </c>
      <c r="G11">
        <f t="shared" si="0"/>
        <v>15</v>
      </c>
      <c r="I11">
        <v>14.9</v>
      </c>
    </row>
    <row r="12" spans="1:13" ht="15" x14ac:dyDescent="0.3">
      <c r="A12" s="1" t="s">
        <v>14</v>
      </c>
      <c r="B12">
        <v>5.3</v>
      </c>
      <c r="C12">
        <v>46</v>
      </c>
      <c r="D12">
        <v>83</v>
      </c>
      <c r="E12">
        <v>20.2</v>
      </c>
      <c r="G12">
        <f t="shared" si="0"/>
        <v>18</v>
      </c>
      <c r="I12">
        <v>17.899999999999999</v>
      </c>
    </row>
    <row r="13" spans="1:13" ht="15" x14ac:dyDescent="0.3">
      <c r="A13" s="1" t="s">
        <v>15</v>
      </c>
      <c r="B13">
        <v>2.6</v>
      </c>
      <c r="C13">
        <v>120</v>
      </c>
      <c r="D13">
        <v>54</v>
      </c>
      <c r="E13">
        <v>14.2</v>
      </c>
      <c r="G13">
        <f t="shared" si="0"/>
        <v>21</v>
      </c>
      <c r="I13">
        <v>20.9</v>
      </c>
    </row>
    <row r="14" spans="1:13" ht="15" x14ac:dyDescent="0.3">
      <c r="A14" s="1" t="s">
        <v>16</v>
      </c>
      <c r="B14">
        <v>10.4</v>
      </c>
      <c r="C14">
        <v>249</v>
      </c>
      <c r="D14">
        <v>83</v>
      </c>
      <c r="E14">
        <v>24</v>
      </c>
    </row>
    <row r="15" spans="1:13" ht="15.6" thickBot="1" x14ac:dyDescent="0.35">
      <c r="A15" s="1" t="s">
        <v>17</v>
      </c>
      <c r="B15">
        <v>7.2</v>
      </c>
      <c r="C15">
        <v>113</v>
      </c>
      <c r="D15">
        <v>65</v>
      </c>
      <c r="E15">
        <v>21</v>
      </c>
    </row>
    <row r="16" spans="1:13" ht="15" x14ac:dyDescent="0.3">
      <c r="A16" s="1" t="s">
        <v>18</v>
      </c>
      <c r="B16">
        <v>2.2000000000000002</v>
      </c>
      <c r="C16">
        <v>56</v>
      </c>
      <c r="D16">
        <v>57</v>
      </c>
      <c r="E16">
        <v>11.3</v>
      </c>
      <c r="I16" s="6" t="s">
        <v>51</v>
      </c>
      <c r="J16" s="6" t="s">
        <v>60</v>
      </c>
      <c r="K16" s="6" t="s">
        <v>64</v>
      </c>
      <c r="L16" s="9"/>
      <c r="M16" s="9"/>
    </row>
    <row r="17" spans="1:13" ht="15" x14ac:dyDescent="0.3">
      <c r="A17" s="1" t="s">
        <v>19</v>
      </c>
      <c r="B17">
        <v>6</v>
      </c>
      <c r="C17">
        <v>115</v>
      </c>
      <c r="D17">
        <v>66</v>
      </c>
      <c r="E17">
        <v>18</v>
      </c>
      <c r="I17" s="7" t="s">
        <v>52</v>
      </c>
      <c r="J17" s="4">
        <v>8</v>
      </c>
      <c r="K17" s="10">
        <v>0.16</v>
      </c>
      <c r="L17" s="9"/>
      <c r="M17" s="9"/>
    </row>
    <row r="18" spans="1:13" ht="15" x14ac:dyDescent="0.3">
      <c r="A18" s="1" t="s">
        <v>20</v>
      </c>
      <c r="B18">
        <v>9.6999999999999993</v>
      </c>
      <c r="C18">
        <v>109</v>
      </c>
      <c r="D18">
        <v>52</v>
      </c>
      <c r="E18">
        <v>16.3</v>
      </c>
      <c r="I18" s="7" t="s">
        <v>53</v>
      </c>
      <c r="J18" s="4">
        <v>11</v>
      </c>
      <c r="K18" s="11">
        <v>0.38</v>
      </c>
      <c r="L18" s="9"/>
      <c r="M18" s="9"/>
    </row>
    <row r="19" spans="1:13" ht="15" x14ac:dyDescent="0.3">
      <c r="A19" s="1" t="s">
        <v>21</v>
      </c>
      <c r="B19">
        <v>15.4</v>
      </c>
      <c r="C19">
        <v>249</v>
      </c>
      <c r="D19">
        <v>66</v>
      </c>
      <c r="E19">
        <v>22.2</v>
      </c>
      <c r="I19" s="7" t="s">
        <v>54</v>
      </c>
      <c r="J19" s="4">
        <v>12</v>
      </c>
      <c r="K19" s="12">
        <v>0.62</v>
      </c>
      <c r="L19" s="9"/>
      <c r="M19" s="9"/>
    </row>
    <row r="20" spans="1:13" ht="15" x14ac:dyDescent="0.3">
      <c r="A20" s="1" t="s">
        <v>22</v>
      </c>
      <c r="B20">
        <v>2.1</v>
      </c>
      <c r="C20">
        <v>83</v>
      </c>
      <c r="D20">
        <v>51</v>
      </c>
      <c r="E20">
        <v>7.8</v>
      </c>
      <c r="I20" s="7" t="s">
        <v>55</v>
      </c>
      <c r="J20" s="4">
        <v>8</v>
      </c>
      <c r="K20" s="11">
        <v>0.78</v>
      </c>
      <c r="L20" s="9"/>
      <c r="M20" s="9"/>
    </row>
    <row r="21" spans="1:13" ht="15" x14ac:dyDescent="0.3">
      <c r="A21" s="1" t="s">
        <v>23</v>
      </c>
      <c r="B21">
        <v>11.3</v>
      </c>
      <c r="C21">
        <v>300</v>
      </c>
      <c r="D21">
        <v>67</v>
      </c>
      <c r="E21">
        <v>27.8</v>
      </c>
      <c r="I21" s="7" t="s">
        <v>56</v>
      </c>
      <c r="J21" s="4">
        <v>7</v>
      </c>
      <c r="K21" s="10">
        <v>0.92</v>
      </c>
      <c r="L21" s="9"/>
      <c r="M21" s="9"/>
    </row>
    <row r="22" spans="1:13" ht="15" x14ac:dyDescent="0.3">
      <c r="A22" s="1" t="s">
        <v>24</v>
      </c>
      <c r="B22">
        <v>4.4000000000000004</v>
      </c>
      <c r="C22">
        <v>149</v>
      </c>
      <c r="D22">
        <v>85</v>
      </c>
      <c r="E22">
        <v>16.3</v>
      </c>
      <c r="I22" s="7" t="s">
        <v>57</v>
      </c>
      <c r="J22" s="4">
        <v>4</v>
      </c>
      <c r="K22" s="10">
        <v>1</v>
      </c>
      <c r="L22" s="9"/>
      <c r="M22" s="9"/>
    </row>
    <row r="23" spans="1:13" ht="15" x14ac:dyDescent="0.3">
      <c r="A23" s="1" t="s">
        <v>25</v>
      </c>
      <c r="B23">
        <v>12.1</v>
      </c>
      <c r="C23">
        <v>255</v>
      </c>
      <c r="D23">
        <v>74</v>
      </c>
      <c r="E23">
        <v>35.1</v>
      </c>
      <c r="I23" s="13" t="s">
        <v>58</v>
      </c>
      <c r="J23" s="14">
        <v>0</v>
      </c>
      <c r="K23" s="15">
        <v>1</v>
      </c>
      <c r="L23" s="9"/>
      <c r="M23" s="9"/>
    </row>
    <row r="24" spans="1:13" ht="15" x14ac:dyDescent="0.3">
      <c r="A24" s="1" t="s">
        <v>26</v>
      </c>
      <c r="B24">
        <v>2.7</v>
      </c>
      <c r="C24">
        <v>72</v>
      </c>
      <c r="D24">
        <v>66</v>
      </c>
      <c r="E24">
        <v>14.9</v>
      </c>
      <c r="I24" s="9"/>
      <c r="J24" s="9"/>
      <c r="K24" s="9"/>
      <c r="L24" s="9"/>
      <c r="M24" s="9"/>
    </row>
    <row r="25" spans="1:13" ht="15" x14ac:dyDescent="0.3">
      <c r="A25" s="1" t="s">
        <v>27</v>
      </c>
      <c r="B25">
        <v>16.100000000000001</v>
      </c>
      <c r="C25">
        <v>259</v>
      </c>
      <c r="D25">
        <v>44</v>
      </c>
      <c r="E25">
        <v>17.100000000000001</v>
      </c>
      <c r="I25" s="8"/>
      <c r="J25" t="s">
        <v>67</v>
      </c>
      <c r="K25" s="3">
        <f>_xlfn.QUARTILE.INC(B2:B51,1)</f>
        <v>4.0750000000000002</v>
      </c>
      <c r="L25" s="9"/>
      <c r="M25" s="9"/>
    </row>
    <row r="26" spans="1:13" ht="15" x14ac:dyDescent="0.3">
      <c r="A26" s="1" t="s">
        <v>28</v>
      </c>
      <c r="B26">
        <v>9</v>
      </c>
      <c r="C26">
        <v>178</v>
      </c>
      <c r="D26">
        <v>70</v>
      </c>
      <c r="E26">
        <v>28.2</v>
      </c>
      <c r="J26" t="s">
        <v>65</v>
      </c>
      <c r="K26" s="3">
        <f>_xlfn.QUARTILE.INC(B2:B51,2)</f>
        <v>7.25</v>
      </c>
      <c r="L26" s="9"/>
      <c r="M26" s="9"/>
    </row>
    <row r="27" spans="1:13" ht="15" x14ac:dyDescent="0.3">
      <c r="A27" s="1" t="s">
        <v>29</v>
      </c>
      <c r="B27">
        <v>6</v>
      </c>
      <c r="C27">
        <v>109</v>
      </c>
      <c r="D27">
        <v>53</v>
      </c>
      <c r="E27">
        <v>16.399999999999999</v>
      </c>
      <c r="J27" t="s">
        <v>66</v>
      </c>
      <c r="K27" s="3">
        <f>_xlfn.QUARTILE.INC(B2:B51,3)</f>
        <v>11.25</v>
      </c>
      <c r="L27" s="9"/>
      <c r="M27" s="9"/>
    </row>
    <row r="28" spans="1:13" ht="15" x14ac:dyDescent="0.3">
      <c r="A28" s="1" t="s">
        <v>30</v>
      </c>
      <c r="B28">
        <v>4.3</v>
      </c>
      <c r="C28">
        <v>102</v>
      </c>
      <c r="D28">
        <v>62</v>
      </c>
      <c r="E28">
        <v>16.5</v>
      </c>
      <c r="J28" s="4"/>
      <c r="K28" s="9"/>
      <c r="L28" s="9"/>
      <c r="M28" s="9"/>
    </row>
    <row r="29" spans="1:13" ht="15" x14ac:dyDescent="0.3">
      <c r="A29" s="1" t="s">
        <v>31</v>
      </c>
      <c r="B29">
        <v>12.2</v>
      </c>
      <c r="C29">
        <v>252</v>
      </c>
      <c r="D29">
        <v>81</v>
      </c>
      <c r="E29">
        <v>46</v>
      </c>
      <c r="J29" s="4"/>
      <c r="K29" s="9"/>
      <c r="L29" s="9"/>
      <c r="M29" s="9"/>
    </row>
    <row r="30" spans="1:13" x14ac:dyDescent="0.3">
      <c r="A30" t="s">
        <v>32</v>
      </c>
      <c r="B30">
        <v>2.1</v>
      </c>
      <c r="C30">
        <v>57</v>
      </c>
      <c r="D30">
        <v>56</v>
      </c>
      <c r="E30">
        <v>9.5</v>
      </c>
      <c r="I30" s="3"/>
      <c r="J30" s="4"/>
      <c r="K30" s="9"/>
      <c r="L30" s="9"/>
      <c r="M30" s="9"/>
    </row>
    <row r="31" spans="1:13" x14ac:dyDescent="0.3">
      <c r="A31" t="s">
        <v>33</v>
      </c>
      <c r="B31">
        <v>7.4</v>
      </c>
      <c r="C31">
        <v>159</v>
      </c>
      <c r="D31">
        <v>89</v>
      </c>
      <c r="E31">
        <v>18.8</v>
      </c>
      <c r="I31" s="3"/>
      <c r="J31" s="4"/>
      <c r="K31" s="9"/>
      <c r="L31" s="9"/>
      <c r="M31" s="9"/>
    </row>
    <row r="32" spans="1:13" x14ac:dyDescent="0.3">
      <c r="A32" t="s">
        <v>34</v>
      </c>
      <c r="B32">
        <v>11.4</v>
      </c>
      <c r="C32">
        <v>285</v>
      </c>
      <c r="D32">
        <v>70</v>
      </c>
      <c r="E32">
        <v>32.1</v>
      </c>
      <c r="I32" s="3"/>
      <c r="J32" s="4"/>
      <c r="K32" s="9"/>
      <c r="L32" s="9"/>
      <c r="M32" s="9"/>
    </row>
    <row r="33" spans="1:13" x14ac:dyDescent="0.3">
      <c r="A33" t="s">
        <v>35</v>
      </c>
      <c r="B33">
        <v>11.1</v>
      </c>
      <c r="C33">
        <v>254</v>
      </c>
      <c r="D33">
        <v>86</v>
      </c>
      <c r="E33">
        <v>26.1</v>
      </c>
      <c r="L33" s="9"/>
      <c r="M33" s="9"/>
    </row>
    <row r="34" spans="1:13" x14ac:dyDescent="0.3">
      <c r="A34" t="s">
        <v>36</v>
      </c>
      <c r="B34">
        <v>13</v>
      </c>
      <c r="C34">
        <v>337</v>
      </c>
      <c r="D34">
        <v>45</v>
      </c>
      <c r="E34">
        <v>16.100000000000001</v>
      </c>
    </row>
    <row r="35" spans="1:13" x14ac:dyDescent="0.3">
      <c r="A35" t="s">
        <v>37</v>
      </c>
      <c r="B35">
        <v>0.8</v>
      </c>
      <c r="C35">
        <v>45</v>
      </c>
      <c r="D35">
        <v>44</v>
      </c>
      <c r="E35">
        <v>7.3</v>
      </c>
    </row>
    <row r="36" spans="1:13" ht="15" x14ac:dyDescent="0.3">
      <c r="A36" s="1" t="s">
        <v>38</v>
      </c>
      <c r="B36">
        <v>7.3</v>
      </c>
      <c r="C36">
        <v>120</v>
      </c>
      <c r="D36">
        <v>75</v>
      </c>
      <c r="E36">
        <v>21.4</v>
      </c>
    </row>
    <row r="37" spans="1:13" ht="15" x14ac:dyDescent="0.3">
      <c r="A37" s="1" t="s">
        <v>39</v>
      </c>
      <c r="B37">
        <v>6.6</v>
      </c>
      <c r="C37">
        <v>151</v>
      </c>
      <c r="D37">
        <v>68</v>
      </c>
      <c r="E37">
        <v>20</v>
      </c>
    </row>
    <row r="38" spans="1:13" ht="15" x14ac:dyDescent="0.3">
      <c r="A38" s="1" t="s">
        <v>40</v>
      </c>
      <c r="B38">
        <v>4.9000000000000004</v>
      </c>
      <c r="C38">
        <v>159</v>
      </c>
      <c r="D38">
        <v>67</v>
      </c>
      <c r="E38">
        <v>29.3</v>
      </c>
    </row>
    <row r="39" spans="1:13" ht="15" x14ac:dyDescent="0.3">
      <c r="A39" s="1" t="s">
        <v>41</v>
      </c>
      <c r="B39">
        <v>6.3</v>
      </c>
      <c r="C39">
        <v>106</v>
      </c>
      <c r="D39">
        <v>72</v>
      </c>
      <c r="E39">
        <v>14.9</v>
      </c>
    </row>
    <row r="40" spans="1:13" x14ac:dyDescent="0.3">
      <c r="A40" t="s">
        <v>42</v>
      </c>
      <c r="B40">
        <v>3.4</v>
      </c>
      <c r="C40">
        <v>174</v>
      </c>
      <c r="D40">
        <v>87</v>
      </c>
      <c r="E40">
        <v>8.3000000000000007</v>
      </c>
    </row>
    <row r="41" spans="1:13" x14ac:dyDescent="0.3">
      <c r="A41" t="s">
        <v>36</v>
      </c>
      <c r="B41">
        <v>14.4</v>
      </c>
      <c r="C41">
        <v>279</v>
      </c>
      <c r="D41">
        <v>48</v>
      </c>
      <c r="E41">
        <v>22.5</v>
      </c>
    </row>
    <row r="42" spans="1:13" x14ac:dyDescent="0.3">
      <c r="A42" t="s">
        <v>37</v>
      </c>
      <c r="B42">
        <v>3.8</v>
      </c>
      <c r="C42">
        <v>86</v>
      </c>
      <c r="D42">
        <v>45</v>
      </c>
      <c r="E42">
        <v>12.8</v>
      </c>
    </row>
    <row r="43" spans="1:13" ht="15" x14ac:dyDescent="0.3">
      <c r="A43" s="1" t="s">
        <v>43</v>
      </c>
      <c r="B43">
        <v>13.2</v>
      </c>
      <c r="C43">
        <v>188</v>
      </c>
      <c r="D43">
        <v>59</v>
      </c>
      <c r="E43">
        <v>26.9</v>
      </c>
    </row>
    <row r="44" spans="1:13" ht="15" x14ac:dyDescent="0.3">
      <c r="A44" s="1" t="s">
        <v>44</v>
      </c>
      <c r="B44">
        <v>12.7</v>
      </c>
      <c r="C44">
        <v>201</v>
      </c>
      <c r="D44">
        <v>80</v>
      </c>
      <c r="E44">
        <v>25.5</v>
      </c>
    </row>
    <row r="45" spans="1:13" ht="15" x14ac:dyDescent="0.3">
      <c r="A45" s="1" t="s">
        <v>45</v>
      </c>
      <c r="B45">
        <v>3.2</v>
      </c>
      <c r="C45">
        <v>120</v>
      </c>
      <c r="D45">
        <v>80</v>
      </c>
      <c r="E45">
        <v>22.9</v>
      </c>
    </row>
    <row r="46" spans="1:13" ht="15" x14ac:dyDescent="0.3">
      <c r="A46" s="1" t="s">
        <v>46</v>
      </c>
      <c r="B46">
        <v>2.2000000000000002</v>
      </c>
      <c r="C46">
        <v>48</v>
      </c>
      <c r="D46">
        <v>32</v>
      </c>
      <c r="E46">
        <v>11.2</v>
      </c>
    </row>
    <row r="47" spans="1:13" ht="15" x14ac:dyDescent="0.3">
      <c r="A47" s="1" t="s">
        <v>47</v>
      </c>
      <c r="B47">
        <v>8.5</v>
      </c>
      <c r="C47">
        <v>156</v>
      </c>
      <c r="D47">
        <v>63</v>
      </c>
      <c r="E47">
        <v>20.7</v>
      </c>
    </row>
    <row r="48" spans="1:13" ht="15" x14ac:dyDescent="0.3">
      <c r="A48" s="1" t="s">
        <v>48</v>
      </c>
      <c r="B48">
        <v>4</v>
      </c>
      <c r="C48">
        <v>145</v>
      </c>
      <c r="D48">
        <v>73</v>
      </c>
      <c r="E48">
        <v>26.2</v>
      </c>
    </row>
    <row r="49" spans="1:5" x14ac:dyDescent="0.3">
      <c r="A49" t="s">
        <v>47</v>
      </c>
      <c r="B49">
        <v>5.7</v>
      </c>
      <c r="C49">
        <v>81</v>
      </c>
      <c r="D49">
        <v>39</v>
      </c>
      <c r="E49">
        <v>9.3000000000000007</v>
      </c>
    </row>
    <row r="50" spans="1:5" ht="15" x14ac:dyDescent="0.3">
      <c r="A50" s="1" t="s">
        <v>49</v>
      </c>
      <c r="B50">
        <v>2.6</v>
      </c>
      <c r="C50">
        <v>53</v>
      </c>
      <c r="D50">
        <v>66</v>
      </c>
      <c r="E50">
        <v>10.8</v>
      </c>
    </row>
    <row r="51" spans="1:5" ht="15" x14ac:dyDescent="0.3">
      <c r="A51" s="1" t="s">
        <v>50</v>
      </c>
      <c r="B51">
        <v>6.8</v>
      </c>
      <c r="C51">
        <v>161</v>
      </c>
      <c r="D51">
        <v>60</v>
      </c>
      <c r="E51">
        <v>15.6</v>
      </c>
    </row>
  </sheetData>
  <sortState ref="I17:I23">
    <sortCondition ref="I17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tabSelected="1" topLeftCell="A96" zoomScale="112" zoomScaleNormal="112" workbookViewId="0">
      <selection activeCell="V135" sqref="V135"/>
    </sheetView>
  </sheetViews>
  <sheetFormatPr defaultRowHeight="14.4" x14ac:dyDescent="0.3"/>
  <cols>
    <col min="1" max="1" width="20.88671875" bestFit="1" customWidth="1"/>
    <col min="2" max="2" width="7" bestFit="1" customWidth="1"/>
    <col min="3" max="3" width="6" bestFit="1" customWidth="1"/>
    <col min="4" max="4" width="8.44140625" bestFit="1" customWidth="1"/>
    <col min="5" max="5" width="3.6640625" bestFit="1" customWidth="1"/>
  </cols>
  <sheetData>
    <row r="1" spans="1:10" x14ac:dyDescent="0.3">
      <c r="B1" t="s">
        <v>68</v>
      </c>
      <c r="C1" t="s">
        <v>69</v>
      </c>
      <c r="D1" t="s">
        <v>70</v>
      </c>
      <c r="E1" t="s">
        <v>71</v>
      </c>
    </row>
    <row r="2" spans="1:10" x14ac:dyDescent="0.3">
      <c r="A2" t="s">
        <v>91</v>
      </c>
      <c r="B2">
        <v>1000</v>
      </c>
      <c r="C2">
        <v>71.5</v>
      </c>
      <c r="D2" t="s">
        <v>92</v>
      </c>
      <c r="E2" t="s">
        <v>74</v>
      </c>
    </row>
    <row r="3" spans="1:10" x14ac:dyDescent="0.3">
      <c r="A3" t="s">
        <v>97</v>
      </c>
      <c r="B3">
        <v>400</v>
      </c>
      <c r="C3">
        <v>86.3</v>
      </c>
      <c r="D3" t="s">
        <v>92</v>
      </c>
      <c r="E3" t="s">
        <v>98</v>
      </c>
    </row>
    <row r="4" spans="1:10" x14ac:dyDescent="0.3">
      <c r="A4" t="s">
        <v>104</v>
      </c>
      <c r="B4">
        <v>3010</v>
      </c>
      <c r="C4">
        <v>300</v>
      </c>
      <c r="D4" t="s">
        <v>92</v>
      </c>
      <c r="E4" t="s">
        <v>98</v>
      </c>
    </row>
    <row r="5" spans="1:10" x14ac:dyDescent="0.3">
      <c r="A5" t="s">
        <v>105</v>
      </c>
      <c r="B5">
        <v>220</v>
      </c>
      <c r="C5">
        <v>58</v>
      </c>
      <c r="D5" t="s">
        <v>92</v>
      </c>
      <c r="E5" t="s">
        <v>98</v>
      </c>
    </row>
    <row r="6" spans="1:10" x14ac:dyDescent="0.3">
      <c r="A6" t="s">
        <v>127</v>
      </c>
      <c r="B6">
        <v>434</v>
      </c>
      <c r="C6">
        <v>76.3</v>
      </c>
      <c r="D6" t="s">
        <v>92</v>
      </c>
      <c r="E6" t="s">
        <v>74</v>
      </c>
    </row>
    <row r="7" spans="1:10" x14ac:dyDescent="0.3">
      <c r="A7" t="s">
        <v>130</v>
      </c>
      <c r="B7">
        <v>310</v>
      </c>
      <c r="C7">
        <v>259</v>
      </c>
      <c r="D7" t="s">
        <v>92</v>
      </c>
      <c r="E7" t="s">
        <v>74</v>
      </c>
    </row>
    <row r="8" spans="1:10" x14ac:dyDescent="0.3">
      <c r="A8" t="s">
        <v>132</v>
      </c>
      <c r="B8">
        <v>100</v>
      </c>
      <c r="C8">
        <v>137</v>
      </c>
      <c r="D8" t="s">
        <v>92</v>
      </c>
      <c r="E8" t="s">
        <v>74</v>
      </c>
    </row>
    <row r="9" spans="1:10" x14ac:dyDescent="0.3">
      <c r="A9" t="s">
        <v>133</v>
      </c>
      <c r="B9">
        <v>281</v>
      </c>
      <c r="C9">
        <v>180</v>
      </c>
      <c r="D9" t="s">
        <v>92</v>
      </c>
      <c r="E9" t="s">
        <v>74</v>
      </c>
    </row>
    <row r="10" spans="1:10" x14ac:dyDescent="0.3">
      <c r="A10" t="s">
        <v>134</v>
      </c>
      <c r="B10">
        <v>210</v>
      </c>
      <c r="C10">
        <v>114</v>
      </c>
      <c r="D10" t="s">
        <v>92</v>
      </c>
      <c r="E10" t="s">
        <v>74</v>
      </c>
    </row>
    <row r="11" spans="1:10" x14ac:dyDescent="0.3">
      <c r="A11" t="s">
        <v>136</v>
      </c>
      <c r="B11">
        <v>217</v>
      </c>
      <c r="C11">
        <v>63.7</v>
      </c>
      <c r="D11" t="s">
        <v>92</v>
      </c>
      <c r="E11" t="s">
        <v>74</v>
      </c>
    </row>
    <row r="12" spans="1:10" x14ac:dyDescent="0.3">
      <c r="A12" t="s">
        <v>138</v>
      </c>
      <c r="B12">
        <v>387</v>
      </c>
      <c r="C12">
        <v>138</v>
      </c>
      <c r="D12" t="s">
        <v>92</v>
      </c>
      <c r="E12" t="s">
        <v>74</v>
      </c>
    </row>
    <row r="13" spans="1:10" x14ac:dyDescent="0.3">
      <c r="A13" t="s">
        <v>141</v>
      </c>
      <c r="B13">
        <v>197</v>
      </c>
      <c r="C13">
        <v>159.19999999999999</v>
      </c>
      <c r="D13" t="s">
        <v>92</v>
      </c>
      <c r="E13" t="s">
        <v>74</v>
      </c>
    </row>
    <row r="14" spans="1:10" x14ac:dyDescent="0.3">
      <c r="A14" t="s">
        <v>142</v>
      </c>
      <c r="B14">
        <v>279</v>
      </c>
      <c r="C14">
        <v>149</v>
      </c>
      <c r="D14" t="s">
        <v>92</v>
      </c>
      <c r="E14" t="s">
        <v>74</v>
      </c>
    </row>
    <row r="15" spans="1:10" ht="15" thickBot="1" x14ac:dyDescent="0.35">
      <c r="A15" t="s">
        <v>153</v>
      </c>
      <c r="B15">
        <v>68</v>
      </c>
      <c r="C15">
        <v>150</v>
      </c>
      <c r="D15" t="s">
        <v>92</v>
      </c>
      <c r="E15" t="s">
        <v>74</v>
      </c>
    </row>
    <row r="16" spans="1:10" x14ac:dyDescent="0.3">
      <c r="A16" t="s">
        <v>155</v>
      </c>
      <c r="B16">
        <v>122</v>
      </c>
      <c r="C16">
        <v>190</v>
      </c>
      <c r="D16" t="s">
        <v>92</v>
      </c>
      <c r="E16" t="s">
        <v>74</v>
      </c>
      <c r="I16" s="6" t="s">
        <v>183</v>
      </c>
      <c r="J16" s="6" t="s">
        <v>60</v>
      </c>
    </row>
    <row r="17" spans="1:18" x14ac:dyDescent="0.3">
      <c r="A17" t="s">
        <v>156</v>
      </c>
      <c r="B17">
        <v>70</v>
      </c>
      <c r="C17">
        <v>160</v>
      </c>
      <c r="D17" t="s">
        <v>92</v>
      </c>
      <c r="E17" t="s">
        <v>74</v>
      </c>
      <c r="I17" s="4">
        <v>55</v>
      </c>
      <c r="J17" s="4">
        <v>1</v>
      </c>
      <c r="R17">
        <v>20</v>
      </c>
    </row>
    <row r="18" spans="1:18" x14ac:dyDescent="0.3">
      <c r="A18" t="s">
        <v>157</v>
      </c>
      <c r="B18">
        <v>81</v>
      </c>
      <c r="C18">
        <v>109.6</v>
      </c>
      <c r="D18" t="s">
        <v>92</v>
      </c>
      <c r="E18" t="s">
        <v>74</v>
      </c>
      <c r="I18" s="4">
        <v>104</v>
      </c>
      <c r="J18" s="4">
        <v>7</v>
      </c>
      <c r="R18">
        <f>R17+20</f>
        <v>40</v>
      </c>
    </row>
    <row r="19" spans="1:18" x14ac:dyDescent="0.3">
      <c r="A19" t="s">
        <v>158</v>
      </c>
      <c r="B19">
        <v>79</v>
      </c>
      <c r="C19">
        <v>84.2</v>
      </c>
      <c r="D19" t="s">
        <v>92</v>
      </c>
      <c r="E19" t="s">
        <v>74</v>
      </c>
      <c r="I19" s="4">
        <v>153</v>
      </c>
      <c r="J19" s="4">
        <v>11</v>
      </c>
      <c r="R19">
        <f t="shared" ref="R19:R28" si="0">R18+20</f>
        <v>60</v>
      </c>
    </row>
    <row r="20" spans="1:18" x14ac:dyDescent="0.3">
      <c r="A20" t="s">
        <v>159</v>
      </c>
      <c r="B20">
        <v>79</v>
      </c>
      <c r="C20">
        <v>216</v>
      </c>
      <c r="D20" t="s">
        <v>92</v>
      </c>
      <c r="E20" t="s">
        <v>74</v>
      </c>
      <c r="I20" s="4">
        <v>202</v>
      </c>
      <c r="J20" s="4">
        <v>11</v>
      </c>
      <c r="R20">
        <f t="shared" si="0"/>
        <v>80</v>
      </c>
    </row>
    <row r="21" spans="1:18" x14ac:dyDescent="0.3">
      <c r="A21" t="s">
        <v>162</v>
      </c>
      <c r="B21">
        <v>169</v>
      </c>
      <c r="C21">
        <v>55</v>
      </c>
      <c r="D21" t="s">
        <v>92</v>
      </c>
      <c r="E21" t="s">
        <v>74</v>
      </c>
      <c r="I21" s="4">
        <v>251</v>
      </c>
      <c r="J21" s="4">
        <v>1</v>
      </c>
      <c r="R21">
        <f t="shared" si="0"/>
        <v>100</v>
      </c>
    </row>
    <row r="22" spans="1:18" ht="15" thickBot="1" x14ac:dyDescent="0.35">
      <c r="A22" t="s">
        <v>164</v>
      </c>
      <c r="B22">
        <v>120</v>
      </c>
      <c r="C22">
        <v>102</v>
      </c>
      <c r="D22" t="s">
        <v>92</v>
      </c>
      <c r="E22" t="s">
        <v>74</v>
      </c>
      <c r="I22" s="5" t="s">
        <v>59</v>
      </c>
      <c r="J22" s="5">
        <v>2</v>
      </c>
      <c r="R22">
        <f t="shared" si="0"/>
        <v>120</v>
      </c>
    </row>
    <row r="23" spans="1:18" x14ac:dyDescent="0.3">
      <c r="A23" t="s">
        <v>165</v>
      </c>
      <c r="B23">
        <v>130</v>
      </c>
      <c r="C23">
        <v>148.30000000000001</v>
      </c>
      <c r="D23" t="s">
        <v>92</v>
      </c>
      <c r="E23" t="s">
        <v>74</v>
      </c>
      <c r="R23">
        <f t="shared" si="0"/>
        <v>140</v>
      </c>
    </row>
    <row r="24" spans="1:18" x14ac:dyDescent="0.3">
      <c r="A24" t="s">
        <v>166</v>
      </c>
      <c r="B24">
        <v>50</v>
      </c>
      <c r="C24">
        <v>120</v>
      </c>
      <c r="D24" t="s">
        <v>92</v>
      </c>
      <c r="E24" t="s">
        <v>74</v>
      </c>
      <c r="H24" t="s">
        <v>184</v>
      </c>
      <c r="I24" s="16">
        <f>AVERAGE(C2:C35)</f>
        <v>142.29117647058823</v>
      </c>
      <c r="R24">
        <f t="shared" si="0"/>
        <v>160</v>
      </c>
    </row>
    <row r="25" spans="1:18" x14ac:dyDescent="0.3">
      <c r="A25" t="s">
        <v>167</v>
      </c>
      <c r="B25">
        <v>174</v>
      </c>
      <c r="C25">
        <v>187</v>
      </c>
      <c r="D25" t="s">
        <v>92</v>
      </c>
      <c r="E25" t="s">
        <v>74</v>
      </c>
      <c r="H25" t="s">
        <v>185</v>
      </c>
      <c r="I25" s="16">
        <f>_xlfn.VAR.S(C2:C35)</f>
        <v>3018.7632531194354</v>
      </c>
      <c r="R25">
        <f t="shared" si="0"/>
        <v>180</v>
      </c>
    </row>
    <row r="26" spans="1:18" x14ac:dyDescent="0.3">
      <c r="A26" t="s">
        <v>169</v>
      </c>
      <c r="B26">
        <v>70</v>
      </c>
      <c r="C26">
        <v>200</v>
      </c>
      <c r="D26" t="s">
        <v>92</v>
      </c>
      <c r="E26" t="s">
        <v>74</v>
      </c>
      <c r="H26" t="s">
        <v>186</v>
      </c>
      <c r="I26" s="16">
        <f>MEDIAN(C2:C35)</f>
        <v>143.15</v>
      </c>
      <c r="R26">
        <f t="shared" si="0"/>
        <v>200</v>
      </c>
    </row>
    <row r="27" spans="1:18" ht="15" thickBot="1" x14ac:dyDescent="0.35">
      <c r="A27" t="s">
        <v>171</v>
      </c>
      <c r="B27">
        <v>61</v>
      </c>
      <c r="C27">
        <v>132.9</v>
      </c>
      <c r="D27" t="s">
        <v>92</v>
      </c>
      <c r="E27" t="s">
        <v>74</v>
      </c>
      <c r="R27">
        <f t="shared" si="0"/>
        <v>220</v>
      </c>
    </row>
    <row r="28" spans="1:18" x14ac:dyDescent="0.3">
      <c r="A28" t="s">
        <v>172</v>
      </c>
      <c r="B28">
        <v>148</v>
      </c>
      <c r="C28">
        <v>170</v>
      </c>
      <c r="D28" t="s">
        <v>92</v>
      </c>
      <c r="E28" t="s">
        <v>74</v>
      </c>
      <c r="I28" s="6" t="s">
        <v>183</v>
      </c>
      <c r="J28" s="6" t="s">
        <v>60</v>
      </c>
      <c r="R28">
        <f t="shared" si="0"/>
        <v>240</v>
      </c>
    </row>
    <row r="29" spans="1:18" x14ac:dyDescent="0.3">
      <c r="A29" t="s">
        <v>173</v>
      </c>
      <c r="B29">
        <v>85</v>
      </c>
      <c r="C29">
        <v>158</v>
      </c>
      <c r="D29" t="s">
        <v>92</v>
      </c>
      <c r="E29" t="s">
        <v>74</v>
      </c>
      <c r="I29" s="4">
        <v>17.600000000000001</v>
      </c>
      <c r="J29" s="4">
        <v>1</v>
      </c>
    </row>
    <row r="30" spans="1:18" x14ac:dyDescent="0.3">
      <c r="A30" t="s">
        <v>175</v>
      </c>
      <c r="B30">
        <v>125</v>
      </c>
      <c r="C30">
        <v>129.4</v>
      </c>
      <c r="D30" t="s">
        <v>92</v>
      </c>
      <c r="E30" t="s">
        <v>74</v>
      </c>
      <c r="I30" s="4">
        <v>55.7</v>
      </c>
      <c r="J30" s="4">
        <v>10</v>
      </c>
    </row>
    <row r="31" spans="1:18" x14ac:dyDescent="0.3">
      <c r="A31" t="s">
        <v>176</v>
      </c>
      <c r="B31">
        <v>120</v>
      </c>
      <c r="C31">
        <v>162.5</v>
      </c>
      <c r="D31" t="s">
        <v>92</v>
      </c>
      <c r="E31" t="s">
        <v>74</v>
      </c>
      <c r="I31" s="4">
        <v>93.800000000000011</v>
      </c>
      <c r="J31" s="4">
        <v>9</v>
      </c>
    </row>
    <row r="32" spans="1:18" x14ac:dyDescent="0.3">
      <c r="A32" t="s">
        <v>177</v>
      </c>
      <c r="B32">
        <v>160</v>
      </c>
      <c r="C32">
        <v>127</v>
      </c>
      <c r="D32" t="s">
        <v>92</v>
      </c>
      <c r="E32" t="s">
        <v>74</v>
      </c>
      <c r="I32" s="4">
        <v>131.9</v>
      </c>
      <c r="J32" s="4">
        <v>0</v>
      </c>
    </row>
    <row r="33" spans="1:19" ht="15" thickBot="1" x14ac:dyDescent="0.35">
      <c r="A33" t="s">
        <v>178</v>
      </c>
      <c r="B33">
        <v>134</v>
      </c>
      <c r="C33">
        <v>160</v>
      </c>
      <c r="D33" t="s">
        <v>92</v>
      </c>
      <c r="E33" t="s">
        <v>74</v>
      </c>
      <c r="I33" s="5" t="s">
        <v>59</v>
      </c>
      <c r="J33" s="5">
        <v>1</v>
      </c>
    </row>
    <row r="34" spans="1:19" x14ac:dyDescent="0.3">
      <c r="A34" t="s">
        <v>179</v>
      </c>
      <c r="B34">
        <v>82</v>
      </c>
      <c r="C34">
        <v>180</v>
      </c>
      <c r="D34" t="s">
        <v>92</v>
      </c>
      <c r="E34" t="s">
        <v>74</v>
      </c>
    </row>
    <row r="35" spans="1:19" x14ac:dyDescent="0.3">
      <c r="A35" t="s">
        <v>182</v>
      </c>
      <c r="B35">
        <v>118</v>
      </c>
      <c r="C35">
        <v>104</v>
      </c>
      <c r="D35" t="s">
        <v>92</v>
      </c>
      <c r="E35" t="s">
        <v>74</v>
      </c>
      <c r="H35" t="s">
        <v>184</v>
      </c>
      <c r="I35" s="16">
        <f>AVERAGE(C36:C57)</f>
        <v>55.122727272727275</v>
      </c>
    </row>
    <row r="36" spans="1:19" x14ac:dyDescent="0.3">
      <c r="A36" t="s">
        <v>78</v>
      </c>
      <c r="B36">
        <v>4751</v>
      </c>
      <c r="C36">
        <v>16.8</v>
      </c>
      <c r="D36" t="s">
        <v>79</v>
      </c>
      <c r="E36" t="s">
        <v>74</v>
      </c>
      <c r="H36" t="s">
        <v>185</v>
      </c>
      <c r="I36" s="16">
        <f>_xlfn.VAR.S(C36:C57)</f>
        <v>997.99707792207903</v>
      </c>
    </row>
    <row r="37" spans="1:19" x14ac:dyDescent="0.3">
      <c r="A37" t="s">
        <v>96</v>
      </c>
      <c r="B37">
        <v>5523</v>
      </c>
      <c r="C37">
        <v>17.600000000000001</v>
      </c>
      <c r="D37" t="s">
        <v>79</v>
      </c>
      <c r="E37" t="s">
        <v>74</v>
      </c>
      <c r="H37" t="s">
        <v>186</v>
      </c>
      <c r="I37" s="16">
        <f>MEDIAN(C36:C57)</f>
        <v>53.05</v>
      </c>
    </row>
    <row r="38" spans="1:19" x14ac:dyDescent="0.3">
      <c r="A38" t="s">
        <v>99</v>
      </c>
      <c r="B38">
        <v>250</v>
      </c>
      <c r="C38">
        <v>78.5</v>
      </c>
      <c r="D38" t="s">
        <v>79</v>
      </c>
      <c r="E38" t="s">
        <v>98</v>
      </c>
    </row>
    <row r="39" spans="1:19" x14ac:dyDescent="0.3">
      <c r="A39" t="s">
        <v>107</v>
      </c>
      <c r="B39">
        <v>1240</v>
      </c>
      <c r="C39">
        <v>51.7</v>
      </c>
      <c r="D39" t="s">
        <v>79</v>
      </c>
      <c r="E39" t="s">
        <v>98</v>
      </c>
    </row>
    <row r="40" spans="1:19" ht="15" thickBot="1" x14ac:dyDescent="0.35">
      <c r="A40" t="s">
        <v>108</v>
      </c>
      <c r="B40">
        <v>1191</v>
      </c>
      <c r="C40">
        <v>59.6</v>
      </c>
      <c r="D40" t="s">
        <v>79</v>
      </c>
      <c r="E40" t="s">
        <v>74</v>
      </c>
    </row>
    <row r="41" spans="1:19" x14ac:dyDescent="0.3">
      <c r="A41" t="s">
        <v>109</v>
      </c>
      <c r="B41">
        <v>425</v>
      </c>
      <c r="C41">
        <v>170</v>
      </c>
      <c r="D41" t="s">
        <v>79</v>
      </c>
      <c r="E41" t="s">
        <v>74</v>
      </c>
      <c r="I41" s="6" t="s">
        <v>183</v>
      </c>
      <c r="J41" s="6" t="s">
        <v>60</v>
      </c>
    </row>
    <row r="42" spans="1:19" x14ac:dyDescent="0.3">
      <c r="A42" t="s">
        <v>110</v>
      </c>
      <c r="B42">
        <v>590</v>
      </c>
      <c r="C42">
        <v>78</v>
      </c>
      <c r="D42" t="s">
        <v>79</v>
      </c>
      <c r="E42" t="s">
        <v>74</v>
      </c>
      <c r="I42" s="4">
        <v>9.6</v>
      </c>
      <c r="J42" s="4">
        <v>1</v>
      </c>
    </row>
    <row r="43" spans="1:19" x14ac:dyDescent="0.3">
      <c r="A43" t="s">
        <v>111</v>
      </c>
      <c r="B43">
        <v>426</v>
      </c>
      <c r="C43">
        <v>62.8</v>
      </c>
      <c r="D43" t="s">
        <v>79</v>
      </c>
      <c r="E43" t="s">
        <v>74</v>
      </c>
      <c r="I43" s="4">
        <v>18.399999999999999</v>
      </c>
      <c r="J43" s="4">
        <v>11</v>
      </c>
    </row>
    <row r="44" spans="1:19" x14ac:dyDescent="0.3">
      <c r="A44" t="s">
        <v>112</v>
      </c>
      <c r="B44">
        <v>725</v>
      </c>
      <c r="C44">
        <v>54.4</v>
      </c>
      <c r="D44" t="s">
        <v>79</v>
      </c>
      <c r="E44" t="s">
        <v>74</v>
      </c>
      <c r="I44" s="4">
        <v>27.199999999999996</v>
      </c>
      <c r="J44" s="4">
        <v>2</v>
      </c>
    </row>
    <row r="45" spans="1:19" x14ac:dyDescent="0.3">
      <c r="A45" t="s">
        <v>113</v>
      </c>
      <c r="B45">
        <v>406</v>
      </c>
      <c r="C45">
        <v>48.8</v>
      </c>
      <c r="D45" t="s">
        <v>79</v>
      </c>
      <c r="E45" t="s">
        <v>74</v>
      </c>
      <c r="I45" s="4">
        <v>36</v>
      </c>
      <c r="J45" s="4">
        <v>1</v>
      </c>
    </row>
    <row r="46" spans="1:19" ht="15" thickBot="1" x14ac:dyDescent="0.35">
      <c r="A46" t="s">
        <v>115</v>
      </c>
      <c r="B46">
        <v>302</v>
      </c>
      <c r="C46">
        <v>79.099999999999994</v>
      </c>
      <c r="D46" t="s">
        <v>79</v>
      </c>
      <c r="E46" t="s">
        <v>74</v>
      </c>
      <c r="I46" s="5" t="s">
        <v>59</v>
      </c>
      <c r="J46" s="5">
        <v>2</v>
      </c>
    </row>
    <row r="47" spans="1:19" ht="15" thickBot="1" x14ac:dyDescent="0.35">
      <c r="A47" t="s">
        <v>117</v>
      </c>
      <c r="B47">
        <v>727</v>
      </c>
      <c r="C47">
        <v>26.2</v>
      </c>
      <c r="D47" t="s">
        <v>79</v>
      </c>
      <c r="E47" t="s">
        <v>74</v>
      </c>
    </row>
    <row r="48" spans="1:19" x14ac:dyDescent="0.3">
      <c r="A48" t="s">
        <v>34</v>
      </c>
      <c r="B48">
        <v>684</v>
      </c>
      <c r="C48">
        <v>60.9</v>
      </c>
      <c r="D48" t="s">
        <v>79</v>
      </c>
      <c r="E48" t="s">
        <v>74</v>
      </c>
      <c r="H48" t="s">
        <v>184</v>
      </c>
      <c r="I48" s="16">
        <f>AVERAGE(C89:C106)</f>
        <v>19.255555555555556</v>
      </c>
      <c r="R48" s="6" t="s">
        <v>187</v>
      </c>
      <c r="S48" s="6" t="s">
        <v>60</v>
      </c>
    </row>
    <row r="49" spans="1:19" x14ac:dyDescent="0.3">
      <c r="A49" t="s">
        <v>120</v>
      </c>
      <c r="B49">
        <v>507</v>
      </c>
      <c r="C49">
        <v>46</v>
      </c>
      <c r="D49" t="s">
        <v>79</v>
      </c>
      <c r="E49" t="s">
        <v>74</v>
      </c>
      <c r="H49" t="s">
        <v>185</v>
      </c>
      <c r="I49" s="16">
        <f>_xlfn.VAR.S(C89:C106)</f>
        <v>109.70849673202611</v>
      </c>
      <c r="R49" s="3">
        <v>40</v>
      </c>
      <c r="S49" s="4">
        <v>0</v>
      </c>
    </row>
    <row r="50" spans="1:19" x14ac:dyDescent="0.3">
      <c r="A50" t="s">
        <v>121</v>
      </c>
      <c r="B50">
        <v>754</v>
      </c>
      <c r="C50">
        <v>34.1</v>
      </c>
      <c r="D50" t="s">
        <v>79</v>
      </c>
      <c r="E50" t="s">
        <v>74</v>
      </c>
      <c r="H50" t="s">
        <v>186</v>
      </c>
      <c r="I50" s="16">
        <f>MEDIAN(C89:C106)</f>
        <v>16.05</v>
      </c>
      <c r="R50" s="3">
        <v>60</v>
      </c>
      <c r="S50" s="4">
        <v>2</v>
      </c>
    </row>
    <row r="51" spans="1:19" x14ac:dyDescent="0.3">
      <c r="A51" t="s">
        <v>122</v>
      </c>
      <c r="B51">
        <v>335</v>
      </c>
      <c r="C51">
        <v>65.099999999999994</v>
      </c>
      <c r="D51" t="s">
        <v>79</v>
      </c>
      <c r="E51" t="s">
        <v>74</v>
      </c>
      <c r="R51" s="3">
        <v>80</v>
      </c>
      <c r="S51" s="4">
        <v>2</v>
      </c>
    </row>
    <row r="52" spans="1:19" x14ac:dyDescent="0.3">
      <c r="A52" t="s">
        <v>126</v>
      </c>
      <c r="B52">
        <v>732</v>
      </c>
      <c r="C52">
        <v>26.2</v>
      </c>
      <c r="D52" t="s">
        <v>79</v>
      </c>
      <c r="E52" t="s">
        <v>74</v>
      </c>
      <c r="R52" s="3">
        <v>100</v>
      </c>
      <c r="S52" s="4">
        <v>2</v>
      </c>
    </row>
    <row r="53" spans="1:19" x14ac:dyDescent="0.3">
      <c r="A53" t="s">
        <v>128</v>
      </c>
      <c r="B53">
        <v>799</v>
      </c>
      <c r="C53">
        <v>40.4</v>
      </c>
      <c r="D53" t="s">
        <v>79</v>
      </c>
      <c r="E53" t="s">
        <v>74</v>
      </c>
      <c r="R53" s="3">
        <v>120</v>
      </c>
      <c r="S53" s="4">
        <v>5</v>
      </c>
    </row>
    <row r="54" spans="1:19" x14ac:dyDescent="0.3">
      <c r="A54" t="s">
        <v>131</v>
      </c>
      <c r="B54">
        <v>200</v>
      </c>
      <c r="C54">
        <v>60.4</v>
      </c>
      <c r="D54" t="s">
        <v>79</v>
      </c>
      <c r="E54" t="s">
        <v>74</v>
      </c>
      <c r="R54" s="3">
        <v>140</v>
      </c>
      <c r="S54" s="4">
        <v>5</v>
      </c>
    </row>
    <row r="55" spans="1:19" x14ac:dyDescent="0.3">
      <c r="A55" t="s">
        <v>135</v>
      </c>
      <c r="B55">
        <v>319</v>
      </c>
      <c r="C55">
        <v>58.2</v>
      </c>
      <c r="D55" t="s">
        <v>79</v>
      </c>
      <c r="E55" t="s">
        <v>74</v>
      </c>
      <c r="R55" s="3">
        <v>160</v>
      </c>
      <c r="S55" s="4">
        <v>7</v>
      </c>
    </row>
    <row r="56" spans="1:19" x14ac:dyDescent="0.3">
      <c r="A56" t="s">
        <v>137</v>
      </c>
      <c r="B56">
        <v>284</v>
      </c>
      <c r="C56">
        <v>39.299999999999997</v>
      </c>
      <c r="D56" t="s">
        <v>79</v>
      </c>
      <c r="E56" t="s">
        <v>74</v>
      </c>
      <c r="R56" s="3">
        <v>180</v>
      </c>
      <c r="S56" s="4">
        <v>4</v>
      </c>
    </row>
    <row r="57" spans="1:19" x14ac:dyDescent="0.3">
      <c r="A57" t="s">
        <v>144</v>
      </c>
      <c r="B57">
        <v>347</v>
      </c>
      <c r="C57">
        <v>38.6</v>
      </c>
      <c r="D57" t="s">
        <v>79</v>
      </c>
      <c r="E57" t="s">
        <v>74</v>
      </c>
      <c r="R57" s="3">
        <v>200</v>
      </c>
      <c r="S57" s="4">
        <v>3</v>
      </c>
    </row>
    <row r="58" spans="1:19" x14ac:dyDescent="0.3">
      <c r="A58" t="s">
        <v>160</v>
      </c>
      <c r="B58">
        <v>100</v>
      </c>
      <c r="C58" t="s">
        <v>102</v>
      </c>
      <c r="D58" t="s">
        <v>79</v>
      </c>
      <c r="E58" t="s">
        <v>74</v>
      </c>
      <c r="R58" s="3">
        <v>220</v>
      </c>
      <c r="S58" s="4">
        <v>1</v>
      </c>
    </row>
    <row r="59" spans="1:19" x14ac:dyDescent="0.3">
      <c r="A59" t="s">
        <v>72</v>
      </c>
      <c r="B59">
        <v>3426</v>
      </c>
      <c r="C59">
        <v>26.7</v>
      </c>
      <c r="D59" t="s">
        <v>73</v>
      </c>
      <c r="E59" t="s">
        <v>74</v>
      </c>
      <c r="R59" s="3">
        <v>240</v>
      </c>
      <c r="S59" s="4">
        <v>0</v>
      </c>
    </row>
    <row r="60" spans="1:19" ht="15" thickBot="1" x14ac:dyDescent="0.35">
      <c r="A60" t="s">
        <v>88</v>
      </c>
      <c r="B60">
        <v>3723</v>
      </c>
      <c r="C60">
        <v>16.2</v>
      </c>
      <c r="D60" t="s">
        <v>73</v>
      </c>
      <c r="E60" t="s">
        <v>74</v>
      </c>
      <c r="R60" s="5" t="s">
        <v>59</v>
      </c>
      <c r="S60" s="5">
        <v>2</v>
      </c>
    </row>
    <row r="61" spans="1:19" x14ac:dyDescent="0.3">
      <c r="A61" t="s">
        <v>100</v>
      </c>
      <c r="B61">
        <v>110</v>
      </c>
      <c r="C61">
        <v>125</v>
      </c>
      <c r="D61" t="s">
        <v>73</v>
      </c>
      <c r="E61" t="s">
        <v>98</v>
      </c>
      <c r="R61" s="3"/>
      <c r="S61" s="4"/>
    </row>
    <row r="62" spans="1:19" ht="15" thickBot="1" x14ac:dyDescent="0.35">
      <c r="A62" t="s">
        <v>101</v>
      </c>
      <c r="B62">
        <v>1280</v>
      </c>
      <c r="C62" t="s">
        <v>102</v>
      </c>
      <c r="D62" t="s">
        <v>73</v>
      </c>
      <c r="E62" t="s">
        <v>98</v>
      </c>
      <c r="R62" s="3"/>
      <c r="S62" s="4"/>
    </row>
    <row r="63" spans="1:19" x14ac:dyDescent="0.3">
      <c r="A63" t="s">
        <v>103</v>
      </c>
      <c r="B63">
        <v>560</v>
      </c>
      <c r="C63">
        <v>28.1</v>
      </c>
      <c r="D63" t="s">
        <v>73</v>
      </c>
      <c r="E63" t="s">
        <v>98</v>
      </c>
      <c r="R63" s="6" t="s">
        <v>187</v>
      </c>
      <c r="S63" s="6" t="s">
        <v>60</v>
      </c>
    </row>
    <row r="64" spans="1:19" x14ac:dyDescent="0.3">
      <c r="A64" t="s">
        <v>106</v>
      </c>
      <c r="B64">
        <v>1530</v>
      </c>
      <c r="C64">
        <v>650</v>
      </c>
      <c r="D64" t="s">
        <v>73</v>
      </c>
      <c r="E64" t="s">
        <v>98</v>
      </c>
      <c r="R64" s="3">
        <v>40</v>
      </c>
      <c r="S64" s="4">
        <v>15</v>
      </c>
    </row>
    <row r="65" spans="1:19" x14ac:dyDescent="0.3">
      <c r="A65" t="s">
        <v>116</v>
      </c>
      <c r="B65">
        <v>2526</v>
      </c>
      <c r="C65">
        <v>22.1</v>
      </c>
      <c r="D65" t="s">
        <v>73</v>
      </c>
      <c r="E65" t="s">
        <v>74</v>
      </c>
      <c r="R65" s="3">
        <v>60</v>
      </c>
      <c r="S65" s="4">
        <v>2</v>
      </c>
    </row>
    <row r="66" spans="1:19" x14ac:dyDescent="0.3">
      <c r="A66" t="s">
        <v>118</v>
      </c>
      <c r="B66">
        <v>631</v>
      </c>
      <c r="C66">
        <v>13.6</v>
      </c>
      <c r="D66" t="s">
        <v>73</v>
      </c>
      <c r="E66" t="s">
        <v>74</v>
      </c>
      <c r="R66" s="3">
        <v>80</v>
      </c>
      <c r="S66" s="4">
        <v>0</v>
      </c>
    </row>
    <row r="67" spans="1:19" x14ac:dyDescent="0.3">
      <c r="A67" t="s">
        <v>119</v>
      </c>
      <c r="B67">
        <v>295</v>
      </c>
      <c r="C67">
        <v>32</v>
      </c>
      <c r="D67" t="s">
        <v>73</v>
      </c>
      <c r="E67" t="s">
        <v>74</v>
      </c>
      <c r="R67" s="3">
        <v>100</v>
      </c>
      <c r="S67" s="4">
        <v>0</v>
      </c>
    </row>
    <row r="68" spans="1:19" x14ac:dyDescent="0.3">
      <c r="A68" t="s">
        <v>123</v>
      </c>
      <c r="B68">
        <v>1268</v>
      </c>
      <c r="C68">
        <v>20.399999999999999</v>
      </c>
      <c r="D68" t="s">
        <v>73</v>
      </c>
      <c r="E68" t="s">
        <v>74</v>
      </c>
      <c r="R68" s="3">
        <v>120</v>
      </c>
      <c r="S68" s="4">
        <v>0</v>
      </c>
    </row>
    <row r="69" spans="1:19" x14ac:dyDescent="0.3">
      <c r="A69" t="s">
        <v>125</v>
      </c>
      <c r="B69">
        <v>261</v>
      </c>
      <c r="C69">
        <v>19.100000000000001</v>
      </c>
      <c r="D69" t="s">
        <v>73</v>
      </c>
      <c r="E69" t="s">
        <v>74</v>
      </c>
      <c r="R69" s="3">
        <v>140</v>
      </c>
      <c r="S69" s="4">
        <v>0</v>
      </c>
    </row>
    <row r="70" spans="1:19" x14ac:dyDescent="0.3">
      <c r="A70" t="s">
        <v>139</v>
      </c>
      <c r="B70">
        <v>334</v>
      </c>
      <c r="C70">
        <v>21.3</v>
      </c>
      <c r="D70" t="s">
        <v>73</v>
      </c>
      <c r="E70" t="s">
        <v>74</v>
      </c>
      <c r="R70" s="3">
        <v>160</v>
      </c>
      <c r="S70" s="4">
        <v>0</v>
      </c>
    </row>
    <row r="71" spans="1:19" x14ac:dyDescent="0.3">
      <c r="A71" t="s">
        <v>140</v>
      </c>
      <c r="B71">
        <v>344</v>
      </c>
      <c r="C71">
        <v>58</v>
      </c>
      <c r="D71" t="s">
        <v>73</v>
      </c>
      <c r="E71" t="s">
        <v>74</v>
      </c>
      <c r="R71" s="3">
        <v>180</v>
      </c>
      <c r="S71" s="4">
        <v>0</v>
      </c>
    </row>
    <row r="72" spans="1:19" x14ac:dyDescent="0.3">
      <c r="A72" t="s">
        <v>143</v>
      </c>
      <c r="B72">
        <v>477</v>
      </c>
      <c r="C72">
        <v>10.199999999999999</v>
      </c>
      <c r="D72" t="s">
        <v>73</v>
      </c>
      <c r="E72" t="s">
        <v>74</v>
      </c>
      <c r="R72" s="3">
        <v>200</v>
      </c>
      <c r="S72" s="4">
        <v>0</v>
      </c>
    </row>
    <row r="73" spans="1:19" x14ac:dyDescent="0.3">
      <c r="A73" t="s">
        <v>145</v>
      </c>
      <c r="B73">
        <v>230</v>
      </c>
      <c r="C73">
        <v>67.900000000000006</v>
      </c>
      <c r="D73" t="s">
        <v>73</v>
      </c>
      <c r="E73" t="s">
        <v>74</v>
      </c>
      <c r="R73" s="3">
        <v>220</v>
      </c>
      <c r="S73" s="4">
        <v>0</v>
      </c>
    </row>
    <row r="74" spans="1:19" x14ac:dyDescent="0.3">
      <c r="A74" t="s">
        <v>146</v>
      </c>
      <c r="B74">
        <v>334</v>
      </c>
      <c r="C74">
        <v>21.7</v>
      </c>
      <c r="D74" t="s">
        <v>73</v>
      </c>
      <c r="E74" t="s">
        <v>74</v>
      </c>
      <c r="R74" s="3">
        <v>240</v>
      </c>
      <c r="S74" s="4">
        <v>0</v>
      </c>
    </row>
    <row r="75" spans="1:19" ht="15" thickBot="1" x14ac:dyDescent="0.35">
      <c r="A75" t="s">
        <v>147</v>
      </c>
      <c r="B75">
        <v>210</v>
      </c>
      <c r="C75">
        <v>27</v>
      </c>
      <c r="D75" t="s">
        <v>73</v>
      </c>
      <c r="E75" t="s">
        <v>74</v>
      </c>
      <c r="R75" s="5" t="s">
        <v>59</v>
      </c>
      <c r="S75" s="5">
        <v>0</v>
      </c>
    </row>
    <row r="76" spans="1:19" x14ac:dyDescent="0.3">
      <c r="A76" t="s">
        <v>148</v>
      </c>
      <c r="B76">
        <v>435</v>
      </c>
      <c r="C76">
        <v>153</v>
      </c>
      <c r="D76" t="s">
        <v>73</v>
      </c>
      <c r="E76" t="s">
        <v>74</v>
      </c>
    </row>
    <row r="77" spans="1:19" x14ac:dyDescent="0.3">
      <c r="A77" t="s">
        <v>149</v>
      </c>
      <c r="B77">
        <v>130</v>
      </c>
      <c r="C77">
        <v>100</v>
      </c>
      <c r="D77" t="s">
        <v>73</v>
      </c>
      <c r="E77" t="s">
        <v>74</v>
      </c>
    </row>
    <row r="78" spans="1:19" x14ac:dyDescent="0.3">
      <c r="A78" t="s">
        <v>150</v>
      </c>
      <c r="B78">
        <v>75</v>
      </c>
      <c r="C78">
        <v>400</v>
      </c>
      <c r="D78" t="s">
        <v>73</v>
      </c>
      <c r="E78" t="s">
        <v>74</v>
      </c>
    </row>
    <row r="79" spans="1:19" x14ac:dyDescent="0.3">
      <c r="A79" t="s">
        <v>151</v>
      </c>
      <c r="B79">
        <v>100</v>
      </c>
      <c r="C79">
        <v>124.3</v>
      </c>
      <c r="D79" t="s">
        <v>73</v>
      </c>
      <c r="E79" t="s">
        <v>74</v>
      </c>
    </row>
    <row r="80" spans="1:19" x14ac:dyDescent="0.3">
      <c r="A80" t="s">
        <v>152</v>
      </c>
      <c r="B80">
        <v>73</v>
      </c>
      <c r="C80">
        <v>200</v>
      </c>
      <c r="D80" t="s">
        <v>73</v>
      </c>
      <c r="E80" t="s">
        <v>74</v>
      </c>
    </row>
    <row r="81" spans="1:5" x14ac:dyDescent="0.3">
      <c r="A81" t="s">
        <v>154</v>
      </c>
      <c r="B81">
        <v>123</v>
      </c>
      <c r="C81">
        <v>100</v>
      </c>
      <c r="D81" t="s">
        <v>73</v>
      </c>
      <c r="E81" t="s">
        <v>74</v>
      </c>
    </row>
    <row r="82" spans="1:5" x14ac:dyDescent="0.3">
      <c r="A82" t="s">
        <v>161</v>
      </c>
      <c r="B82">
        <v>93</v>
      </c>
      <c r="C82">
        <v>60.6</v>
      </c>
      <c r="D82" t="s">
        <v>73</v>
      </c>
      <c r="E82" t="s">
        <v>74</v>
      </c>
    </row>
    <row r="83" spans="1:5" x14ac:dyDescent="0.3">
      <c r="A83" t="s">
        <v>163</v>
      </c>
      <c r="B83">
        <v>71</v>
      </c>
      <c r="C83" t="s">
        <v>102</v>
      </c>
      <c r="D83" t="s">
        <v>73</v>
      </c>
      <c r="E83" t="s">
        <v>74</v>
      </c>
    </row>
    <row r="84" spans="1:5" x14ac:dyDescent="0.3">
      <c r="A84" t="s">
        <v>168</v>
      </c>
      <c r="B84">
        <v>90</v>
      </c>
      <c r="C84" t="s">
        <v>102</v>
      </c>
      <c r="D84" t="s">
        <v>73</v>
      </c>
      <c r="E84" t="s">
        <v>74</v>
      </c>
    </row>
    <row r="85" spans="1:5" x14ac:dyDescent="0.3">
      <c r="A85" t="s">
        <v>170</v>
      </c>
      <c r="B85">
        <v>102</v>
      </c>
      <c r="C85">
        <v>124.3</v>
      </c>
      <c r="D85" t="s">
        <v>73</v>
      </c>
      <c r="E85" t="s">
        <v>74</v>
      </c>
    </row>
    <row r="86" spans="1:5" x14ac:dyDescent="0.3">
      <c r="A86" t="s">
        <v>174</v>
      </c>
      <c r="B86">
        <v>162</v>
      </c>
      <c r="C86">
        <v>45.1</v>
      </c>
      <c r="D86" t="s">
        <v>73</v>
      </c>
      <c r="E86" t="s">
        <v>74</v>
      </c>
    </row>
    <row r="87" spans="1:5" x14ac:dyDescent="0.3">
      <c r="A87" t="s">
        <v>180</v>
      </c>
      <c r="B87">
        <v>96</v>
      </c>
      <c r="C87">
        <v>80</v>
      </c>
      <c r="D87" t="s">
        <v>73</v>
      </c>
      <c r="E87" t="s">
        <v>74</v>
      </c>
    </row>
    <row r="88" spans="1:5" x14ac:dyDescent="0.3">
      <c r="A88" t="s">
        <v>181</v>
      </c>
      <c r="B88">
        <v>77</v>
      </c>
      <c r="C88">
        <v>50</v>
      </c>
      <c r="D88" t="s">
        <v>73</v>
      </c>
      <c r="E88" t="s">
        <v>74</v>
      </c>
    </row>
    <row r="89" spans="1:5" x14ac:dyDescent="0.3">
      <c r="A89" t="s">
        <v>75</v>
      </c>
      <c r="B89">
        <v>3350</v>
      </c>
      <c r="C89">
        <v>23.7</v>
      </c>
      <c r="D89" t="s">
        <v>76</v>
      </c>
      <c r="E89" t="s">
        <v>74</v>
      </c>
    </row>
    <row r="90" spans="1:5" x14ac:dyDescent="0.3">
      <c r="A90" t="s">
        <v>77</v>
      </c>
      <c r="B90">
        <v>3346</v>
      </c>
      <c r="C90">
        <v>17</v>
      </c>
      <c r="D90" t="s">
        <v>76</v>
      </c>
      <c r="E90" t="s">
        <v>74</v>
      </c>
    </row>
    <row r="91" spans="1:5" x14ac:dyDescent="0.3">
      <c r="A91" t="s">
        <v>80</v>
      </c>
      <c r="B91">
        <v>5029</v>
      </c>
      <c r="C91">
        <v>13.5</v>
      </c>
      <c r="D91" t="s">
        <v>76</v>
      </c>
      <c r="E91" t="s">
        <v>74</v>
      </c>
    </row>
    <row r="92" spans="1:5" x14ac:dyDescent="0.3">
      <c r="A92" t="s">
        <v>81</v>
      </c>
      <c r="B92">
        <v>3312</v>
      </c>
      <c r="C92">
        <v>10.1</v>
      </c>
      <c r="D92" t="s">
        <v>76</v>
      </c>
      <c r="E92" t="s">
        <v>74</v>
      </c>
    </row>
    <row r="93" spans="1:5" x14ac:dyDescent="0.3">
      <c r="A93" t="s">
        <v>82</v>
      </c>
      <c r="B93">
        <v>3403</v>
      </c>
      <c r="C93">
        <v>12.9</v>
      </c>
      <c r="D93" t="s">
        <v>76</v>
      </c>
      <c r="E93" t="s">
        <v>74</v>
      </c>
    </row>
    <row r="94" spans="1:5" x14ac:dyDescent="0.3">
      <c r="A94" t="s">
        <v>83</v>
      </c>
      <c r="B94">
        <v>5040</v>
      </c>
      <c r="C94">
        <v>20.399999999999999</v>
      </c>
      <c r="D94" t="s">
        <v>76</v>
      </c>
      <c r="E94" t="s">
        <v>74</v>
      </c>
    </row>
    <row r="95" spans="1:5" x14ac:dyDescent="0.3">
      <c r="A95" t="s">
        <v>84</v>
      </c>
      <c r="B95">
        <v>2009</v>
      </c>
      <c r="C95">
        <v>17.8</v>
      </c>
      <c r="D95" t="s">
        <v>76</v>
      </c>
      <c r="E95" t="s">
        <v>74</v>
      </c>
    </row>
    <row r="96" spans="1:5" x14ac:dyDescent="0.3">
      <c r="A96" t="s">
        <v>85</v>
      </c>
      <c r="B96">
        <v>2298</v>
      </c>
      <c r="C96">
        <v>25.7</v>
      </c>
      <c r="D96" t="s">
        <v>76</v>
      </c>
      <c r="E96" t="s">
        <v>74</v>
      </c>
    </row>
    <row r="97" spans="1:5" x14ac:dyDescent="0.3">
      <c r="A97" t="s">
        <v>86</v>
      </c>
      <c r="B97">
        <v>3292</v>
      </c>
      <c r="C97">
        <v>11.7</v>
      </c>
      <c r="D97" t="s">
        <v>76</v>
      </c>
      <c r="E97" t="s">
        <v>74</v>
      </c>
    </row>
    <row r="98" spans="1:5" x14ac:dyDescent="0.3">
      <c r="A98" t="s">
        <v>87</v>
      </c>
      <c r="B98">
        <v>4103</v>
      </c>
      <c r="C98">
        <v>11.6</v>
      </c>
      <c r="D98" t="s">
        <v>76</v>
      </c>
      <c r="E98" t="s">
        <v>74</v>
      </c>
    </row>
    <row r="99" spans="1:5" x14ac:dyDescent="0.3">
      <c r="A99" t="s">
        <v>89</v>
      </c>
      <c r="B99">
        <v>4102</v>
      </c>
      <c r="C99">
        <v>11.3</v>
      </c>
      <c r="D99" t="s">
        <v>76</v>
      </c>
      <c r="E99" t="s">
        <v>74</v>
      </c>
    </row>
    <row r="100" spans="1:5" x14ac:dyDescent="0.3">
      <c r="A100" t="s">
        <v>90</v>
      </c>
      <c r="B100">
        <v>956</v>
      </c>
      <c r="C100">
        <v>44.8</v>
      </c>
      <c r="D100" t="s">
        <v>76</v>
      </c>
      <c r="E100" t="s">
        <v>74</v>
      </c>
    </row>
    <row r="101" spans="1:5" x14ac:dyDescent="0.3">
      <c r="A101" t="s">
        <v>93</v>
      </c>
      <c r="B101">
        <v>5596</v>
      </c>
      <c r="C101">
        <v>9.6</v>
      </c>
      <c r="D101" t="s">
        <v>76</v>
      </c>
      <c r="E101" t="s">
        <v>74</v>
      </c>
    </row>
    <row r="102" spans="1:5" x14ac:dyDescent="0.3">
      <c r="A102" t="s">
        <v>94</v>
      </c>
      <c r="B102">
        <v>2963</v>
      </c>
      <c r="C102">
        <v>12.8</v>
      </c>
      <c r="D102" t="s">
        <v>76</v>
      </c>
      <c r="E102" t="s">
        <v>74</v>
      </c>
    </row>
    <row r="103" spans="1:5" x14ac:dyDescent="0.3">
      <c r="A103" t="s">
        <v>95</v>
      </c>
      <c r="B103">
        <v>2503</v>
      </c>
      <c r="C103">
        <v>17.5</v>
      </c>
      <c r="D103" t="s">
        <v>76</v>
      </c>
      <c r="E103" t="s">
        <v>74</v>
      </c>
    </row>
    <row r="104" spans="1:5" x14ac:dyDescent="0.3">
      <c r="A104" t="s">
        <v>114</v>
      </c>
      <c r="B104">
        <v>1760</v>
      </c>
      <c r="C104">
        <v>27.8</v>
      </c>
      <c r="D104" t="s">
        <v>76</v>
      </c>
      <c r="E104" t="s">
        <v>74</v>
      </c>
    </row>
    <row r="105" spans="1:5" x14ac:dyDescent="0.3">
      <c r="A105" t="s">
        <v>124</v>
      </c>
      <c r="B105">
        <v>1256</v>
      </c>
      <c r="C105">
        <v>15.1</v>
      </c>
      <c r="D105" t="s">
        <v>76</v>
      </c>
      <c r="E105" t="s">
        <v>74</v>
      </c>
    </row>
    <row r="106" spans="1:5" x14ac:dyDescent="0.3">
      <c r="A106" t="s">
        <v>129</v>
      </c>
      <c r="B106">
        <v>406</v>
      </c>
      <c r="C106">
        <v>43.3</v>
      </c>
      <c r="D106" t="s">
        <v>76</v>
      </c>
      <c r="E106" t="s">
        <v>74</v>
      </c>
    </row>
  </sheetData>
  <sortState ref="R65:R74">
    <sortCondition ref="R6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Istogramma</vt:lpstr>
      <vt:lpstr>Funzione di ripartizione</vt:lpstr>
      <vt:lpstr>Tasso di Mortalità Infantile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Grassi</dc:creator>
  <cp:lastModifiedBy>Michele Grassi</cp:lastModifiedBy>
  <dcterms:created xsi:type="dcterms:W3CDTF">2020-10-25T21:18:10Z</dcterms:created>
  <dcterms:modified xsi:type="dcterms:W3CDTF">2020-10-30T17:43:16Z</dcterms:modified>
</cp:coreProperties>
</file>