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23130" windowHeight="13050" tabRatio="500"/>
  </bookViews>
  <sheets>
    <sheet name="Assorbanza" sheetId="3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3"/>
  <c r="F16"/>
  <c r="D16"/>
  <c r="E23" l="1"/>
  <c r="H23" s="1"/>
  <c r="E25"/>
  <c r="H25" s="1"/>
  <c r="E24"/>
  <c r="H24" s="1"/>
  <c r="H27" l="1"/>
  <c r="D32" s="1"/>
</calcChain>
</file>

<file path=xl/comments1.xml><?xml version="1.0" encoding="utf-8"?>
<comments xmlns="http://schemas.openxmlformats.org/spreadsheetml/2006/main">
  <authors>
    <author>Markus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Markus:</t>
        </r>
        <r>
          <rPr>
            <sz val="9"/>
            <color indexed="81"/>
            <rFont val="Tahoma"/>
            <family val="2"/>
          </rPr>
          <t xml:space="preserve">
formato numero con tre decimali 
</t>
        </r>
      </text>
    </comment>
    <comment ref="F22" authorId="0">
      <text>
        <r>
          <rPr>
            <sz val="9"/>
            <color indexed="81"/>
            <rFont val="Tahoma"/>
            <family val="2"/>
          </rPr>
          <t xml:space="preserve">
fattore di diluizione iniziale del campione</t>
        </r>
      </text>
    </comment>
    <comment ref="E23" authorId="0">
      <text>
        <r>
          <rPr>
            <sz val="9"/>
            <color indexed="81"/>
            <rFont val="Tahoma"/>
            <family val="2"/>
          </rPr>
          <t xml:space="preserve">
 X= (Y-q)/m
</t>
        </r>
      </text>
    </comment>
  </commentList>
</comments>
</file>

<file path=xl/sharedStrings.xml><?xml version="1.0" encoding="utf-8"?>
<sst xmlns="http://schemas.openxmlformats.org/spreadsheetml/2006/main" count="25" uniqueCount="25">
  <si>
    <t>Assorbanza</t>
  </si>
  <si>
    <t>m</t>
  </si>
  <si>
    <t>q</t>
  </si>
  <si>
    <t>y = A 405 nm</t>
  </si>
  <si>
    <t xml:space="preserve">parametri retta </t>
  </si>
  <si>
    <t>R2</t>
  </si>
  <si>
    <t xml:space="preserve">Impostazione retta di calibrazione </t>
  </si>
  <si>
    <t xml:space="preserve">Calcolo della concentrazione da misure di A </t>
  </si>
  <si>
    <t>(µM)</t>
  </si>
  <si>
    <t xml:space="preserve">dosaggio di proteine con il metodo BCA </t>
  </si>
  <si>
    <t xml:space="preserve">Media aritm </t>
  </si>
  <si>
    <t>MW (lisozima )</t>
  </si>
  <si>
    <t>(x)</t>
  </si>
  <si>
    <t>conc (microM)</t>
  </si>
  <si>
    <t xml:space="preserve">colcolo della concentrazione molare  iniziale </t>
  </si>
  <si>
    <r>
      <t>x = [proteina] (</t>
    </r>
    <r>
      <rPr>
        <b/>
        <sz val="12"/>
        <color theme="1"/>
        <rFont val="Calibri"/>
        <family val="2"/>
      </rPr>
      <t>μ</t>
    </r>
    <r>
      <rPr>
        <b/>
        <sz val="12"/>
        <color theme="1"/>
        <rFont val="Calibri"/>
        <family val="2"/>
        <scheme val="minor"/>
      </rPr>
      <t>g/ml)</t>
    </r>
  </si>
  <si>
    <t xml:space="preserve">lisozima A(y) </t>
  </si>
  <si>
    <t xml:space="preserve">campione </t>
  </si>
  <si>
    <t>Lis 1</t>
  </si>
  <si>
    <t>Lis 2</t>
  </si>
  <si>
    <t xml:space="preserve">Lis 3 </t>
  </si>
  <si>
    <t>fatt. diluiz (x)</t>
  </si>
  <si>
    <t xml:space="preserve">modificare SOLO le caselle gialle  </t>
  </si>
  <si>
    <t>conc. BSA (mg/ml)</t>
  </si>
  <si>
    <t>conc iniziale (mg/ml)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</si>
</sst>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Tahoma"/>
      <family val="2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0" fillId="2" borderId="1" xfId="0" applyNumberFormat="1" applyFill="1" applyBorder="1" applyAlignment="1">
      <alignment horizontal="center"/>
    </xf>
    <xf numFmtId="0" fontId="0" fillId="0" borderId="0" xfId="0" applyFill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165" fontId="7" fillId="0" borderId="1" xfId="0" applyNumberFormat="1" applyFont="1" applyBorder="1"/>
    <xf numFmtId="0" fontId="0" fillId="2" borderId="0" xfId="0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2" borderId="1" xfId="0" quotePrefix="1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0" fillId="0" borderId="0" xfId="0" applyFont="1" applyFill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0" xfId="0" applyFill="1"/>
    <xf numFmtId="0" fontId="0" fillId="0" borderId="0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5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Retta di calibrazione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spPr>
            <a:ln>
              <a:prstDash val="dash"/>
            </a:ln>
          </c:spPr>
          <c:marker>
            <c:spPr>
              <a:ln>
                <a:prstDash val="dash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5201840248088908"/>
                  <c:y val="6.5695978438936722E-2"/>
                </c:manualLayout>
              </c:layout>
              <c:numFmt formatCode="General" sourceLinked="0"/>
            </c:trendlineLbl>
          </c:trendline>
          <c:xVal>
            <c:numRef>
              <c:f>Assorbanza!$C$7:$C$12</c:f>
              <c:numCache>
                <c:formatCode>0.00</c:formatCode>
                <c:ptCount val="6"/>
              </c:numCache>
            </c:numRef>
          </c:xVal>
          <c:yVal>
            <c:numRef>
              <c:f>Assorbanza!$D$7:$D$12</c:f>
              <c:numCache>
                <c:formatCode>0.000</c:formatCode>
                <c:ptCount val="6"/>
              </c:numCache>
            </c:numRef>
          </c:yVal>
          <c:smooth val="1"/>
        </c:ser>
        <c:dLbls/>
        <c:axId val="36770944"/>
        <c:axId val="36773248"/>
      </c:scatterChart>
      <c:valAx>
        <c:axId val="3677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[proteina] (µM)</a:t>
                </a:r>
              </a:p>
            </c:rich>
          </c:tx>
          <c:layout/>
        </c:title>
        <c:numFmt formatCode="0.00" sourceLinked="1"/>
        <c:tickLblPos val="nextTo"/>
        <c:crossAx val="36773248"/>
        <c:crosses val="autoZero"/>
        <c:crossBetween val="midCat"/>
      </c:valAx>
      <c:valAx>
        <c:axId val="3677324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A</a:t>
                </a:r>
                <a:r>
                  <a:rPr lang="it-IT" baseline="0"/>
                  <a:t> 405 nm</a:t>
                </a:r>
              </a:p>
            </c:rich>
          </c:tx>
          <c:layout/>
        </c:title>
        <c:numFmt formatCode="0.000" sourceLinked="1"/>
        <c:tickLblPos val="nextTo"/>
        <c:crossAx val="3677094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6351</xdr:rowOff>
    </xdr:from>
    <xdr:to>
      <xdr:col>13</xdr:col>
      <xdr:colOff>38100</xdr:colOff>
      <xdr:row>16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A71"/>
  </sheetPr>
  <dimension ref="B1:O32"/>
  <sheetViews>
    <sheetView tabSelected="1" workbookViewId="0">
      <selection activeCell="K32" sqref="K32"/>
    </sheetView>
  </sheetViews>
  <sheetFormatPr defaultColWidth="11" defaultRowHeight="15.75"/>
  <cols>
    <col min="1" max="1" width="3" customWidth="1"/>
    <col min="2" max="2" width="5" customWidth="1"/>
    <col min="3" max="3" width="16.375" customWidth="1"/>
    <col min="4" max="4" width="13.5" customWidth="1"/>
    <col min="5" max="5" width="7.875" customWidth="1"/>
    <col min="7" max="7" width="7.5" customWidth="1"/>
    <col min="9" max="9" width="12" bestFit="1" customWidth="1"/>
  </cols>
  <sheetData>
    <row r="1" spans="2:13" ht="21">
      <c r="C1" s="7"/>
      <c r="D1" s="8"/>
      <c r="E1" s="7" t="s">
        <v>9</v>
      </c>
      <c r="F1" s="7"/>
      <c r="G1" s="8"/>
    </row>
    <row r="2" spans="2:13">
      <c r="C2" t="s">
        <v>22</v>
      </c>
    </row>
    <row r="4" spans="2:13">
      <c r="C4" s="10" t="s">
        <v>6</v>
      </c>
      <c r="D4" s="10"/>
      <c r="E4" s="6"/>
    </row>
    <row r="6" spans="2:13">
      <c r="C6" s="16" t="s">
        <v>23</v>
      </c>
      <c r="D6" s="17" t="s">
        <v>0</v>
      </c>
      <c r="K6" s="1"/>
      <c r="L6" s="1"/>
    </row>
    <row r="7" spans="2:13">
      <c r="B7">
        <v>1</v>
      </c>
      <c r="C7" s="31"/>
      <c r="D7" s="5"/>
    </row>
    <row r="8" spans="2:13">
      <c r="B8">
        <v>2</v>
      </c>
      <c r="C8" s="31"/>
      <c r="D8" s="5"/>
      <c r="K8" s="2"/>
      <c r="L8" s="2"/>
    </row>
    <row r="9" spans="2:13">
      <c r="B9">
        <v>3</v>
      </c>
      <c r="C9" s="31"/>
      <c r="D9" s="15"/>
      <c r="I9" s="4"/>
      <c r="J9" s="3"/>
      <c r="M9" s="2"/>
    </row>
    <row r="10" spans="2:13">
      <c r="B10">
        <v>4</v>
      </c>
      <c r="C10" s="31"/>
      <c r="D10" s="5"/>
      <c r="I10" s="4"/>
      <c r="J10" s="3"/>
    </row>
    <row r="11" spans="2:13">
      <c r="B11">
        <v>5</v>
      </c>
      <c r="C11" s="31"/>
      <c r="D11" s="15"/>
      <c r="I11" s="4"/>
      <c r="J11" s="3"/>
    </row>
    <row r="12" spans="2:13">
      <c r="B12">
        <v>6</v>
      </c>
      <c r="C12" s="31"/>
      <c r="D12" s="5"/>
      <c r="I12" s="4"/>
      <c r="J12" s="3"/>
    </row>
    <row r="13" spans="2:13">
      <c r="I13" s="4"/>
      <c r="J13" s="3"/>
    </row>
    <row r="14" spans="2:13">
      <c r="C14" t="s">
        <v>4</v>
      </c>
      <c r="I14" s="4"/>
      <c r="J14" s="3"/>
    </row>
    <row r="15" spans="2:13">
      <c r="C15" s="23" t="s">
        <v>1</v>
      </c>
      <c r="D15" s="24" t="s">
        <v>2</v>
      </c>
      <c r="E15" s="25"/>
      <c r="F15" s="26" t="s">
        <v>5</v>
      </c>
    </row>
    <row r="16" spans="2:13">
      <c r="C16" s="27" t="e">
        <f>LINEST(D7:D12,C7:C12)</f>
        <v>#VALUE!</v>
      </c>
      <c r="D16" s="28" t="e">
        <f>INTERCEPT(D7:D12,C7:C12)</f>
        <v>#DIV/0!</v>
      </c>
      <c r="E16" s="29"/>
      <c r="F16" s="30" t="e">
        <f>RSQ(D7:D12,C7:C12)</f>
        <v>#DIV/0!</v>
      </c>
      <c r="J16" s="3"/>
    </row>
    <row r="18" spans="2:15">
      <c r="C18" s="10" t="s">
        <v>7</v>
      </c>
      <c r="D18" s="10"/>
      <c r="E18" s="10"/>
    </row>
    <row r="19" spans="2:15">
      <c r="F19" s="10"/>
    </row>
    <row r="20" spans="2:15">
      <c r="C20" s="1" t="s">
        <v>3</v>
      </c>
      <c r="D20" s="1" t="s">
        <v>15</v>
      </c>
      <c r="N20" s="18"/>
      <c r="O20" s="18"/>
    </row>
    <row r="22" spans="2:15">
      <c r="C22" s="1" t="s">
        <v>17</v>
      </c>
      <c r="D22" s="1" t="s">
        <v>16</v>
      </c>
      <c r="E22" s="19" t="s">
        <v>12</v>
      </c>
      <c r="F22" s="1" t="s">
        <v>21</v>
      </c>
      <c r="H22" s="1" t="s">
        <v>24</v>
      </c>
    </row>
    <row r="23" spans="2:15">
      <c r="B23" s="11">
        <v>7</v>
      </c>
      <c r="C23" s="11" t="s">
        <v>18</v>
      </c>
      <c r="D23" s="5"/>
      <c r="E23" s="3" t="e">
        <f>(D23-$D$16)/$C$16</f>
        <v>#DIV/0!</v>
      </c>
      <c r="F23" s="13"/>
      <c r="H23" s="3" t="e">
        <f>E23*F23</f>
        <v>#DIV/0!</v>
      </c>
    </row>
    <row r="24" spans="2:15">
      <c r="B24" s="11">
        <v>8</v>
      </c>
      <c r="C24" s="11" t="s">
        <v>19</v>
      </c>
      <c r="D24" s="5"/>
      <c r="E24" s="3" t="e">
        <f>(D24-$D$16)/$C$16</f>
        <v>#DIV/0!</v>
      </c>
      <c r="F24" s="13"/>
      <c r="H24" s="3" t="e">
        <f>E24*F24</f>
        <v>#DIV/0!</v>
      </c>
    </row>
    <row r="25" spans="2:15">
      <c r="B25" s="11">
        <v>9</v>
      </c>
      <c r="C25" s="11" t="s">
        <v>20</v>
      </c>
      <c r="D25" s="5"/>
      <c r="E25" s="3" t="e">
        <f>(D25-$D$16)/$C$16</f>
        <v>#DIV/0!</v>
      </c>
      <c r="F25" s="13"/>
      <c r="H25" s="3" t="e">
        <f>E25*F25</f>
        <v>#DIV/0!</v>
      </c>
    </row>
    <row r="26" spans="2:15">
      <c r="D26" s="14"/>
    </row>
    <row r="27" spans="2:15">
      <c r="F27" t="s">
        <v>10</v>
      </c>
      <c r="H27" s="3" t="e">
        <f>AVERAGE(H23:H25)</f>
        <v>#DIV/0!</v>
      </c>
    </row>
    <row r="28" spans="2:15">
      <c r="C28" s="6"/>
      <c r="D28" s="6"/>
      <c r="E28" s="6"/>
    </row>
    <row r="29" spans="2:15">
      <c r="C29" s="21" t="s">
        <v>14</v>
      </c>
      <c r="D29" s="21"/>
      <c r="E29" s="21"/>
    </row>
    <row r="30" spans="2:15">
      <c r="C30" s="6" t="s">
        <v>11</v>
      </c>
      <c r="D30" s="6" t="s">
        <v>13</v>
      </c>
    </row>
    <row r="31" spans="2:15">
      <c r="C31" s="6"/>
      <c r="D31" s="22"/>
      <c r="G31" s="9"/>
    </row>
    <row r="32" spans="2:15">
      <c r="C32" s="20"/>
      <c r="D32" s="12" t="e">
        <f>1000*H27/C32</f>
        <v>#DIV/0!</v>
      </c>
      <c r="E32" t="s">
        <v>8</v>
      </c>
      <c r="G32" s="9"/>
    </row>
  </sheetData>
  <pageMargins left="0.75" right="0.75" top="1" bottom="1" header="0.5" footer="0.5"/>
  <pageSetup paperSize="9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Assorbanza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Visintin</dc:creator>
  <cp:lastModifiedBy>Markus</cp:lastModifiedBy>
  <dcterms:created xsi:type="dcterms:W3CDTF">2015-05-18T11:41:36Z</dcterms:created>
  <dcterms:modified xsi:type="dcterms:W3CDTF">2021-04-20T16:43:10Z</dcterms:modified>
</cp:coreProperties>
</file>