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240" yWindow="240" windowWidth="24760" windowHeight="15360" tabRatio="500" activeTab="1"/>
  </bookViews>
  <sheets>
    <sheet name="Chart1" sheetId="2" r:id="rId1"/>
    <sheet name="Sheet1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1" l="1"/>
  <c r="B15" i="1"/>
  <c r="B14" i="1"/>
  <c r="B10" i="1"/>
  <c r="F4" i="1"/>
  <c r="F2" i="1"/>
  <c r="E2" i="1"/>
  <c r="L4" i="1"/>
  <c r="L5" i="1"/>
  <c r="L6" i="1"/>
  <c r="L7" i="1"/>
  <c r="L8" i="1"/>
  <c r="L9" i="1"/>
  <c r="L10" i="1"/>
  <c r="L11" i="1"/>
  <c r="L12" i="1"/>
  <c r="L13" i="1"/>
  <c r="L3" i="1"/>
  <c r="M4" i="1"/>
  <c r="M5" i="1"/>
  <c r="M6" i="1"/>
  <c r="M7" i="1"/>
  <c r="M8" i="1"/>
  <c r="M9" i="1"/>
  <c r="M10" i="1"/>
  <c r="M11" i="1"/>
  <c r="M12" i="1"/>
  <c r="M13" i="1"/>
  <c r="M2" i="1"/>
  <c r="M3" i="1"/>
  <c r="H3" i="1"/>
  <c r="E3" i="1"/>
  <c r="E4" i="1"/>
  <c r="E5" i="1"/>
  <c r="E6" i="1"/>
  <c r="B6" i="1"/>
  <c r="F3" i="1"/>
  <c r="F5" i="1"/>
  <c r="F6" i="1"/>
  <c r="C6" i="1"/>
  <c r="I2" i="1"/>
  <c r="J2" i="1"/>
  <c r="I3" i="1"/>
  <c r="J3" i="1"/>
  <c r="H4" i="1"/>
  <c r="I4" i="1"/>
  <c r="J4" i="1"/>
  <c r="H5" i="1"/>
  <c r="I5" i="1"/>
  <c r="J5" i="1"/>
  <c r="J6" i="1"/>
  <c r="D12" i="1"/>
  <c r="F15" i="1"/>
  <c r="D15" i="1"/>
  <c r="F14" i="1"/>
  <c r="D14" i="1"/>
  <c r="B12" i="1"/>
  <c r="I6" i="1"/>
  <c r="H6" i="1"/>
</calcChain>
</file>

<file path=xl/sharedStrings.xml><?xml version="1.0" encoding="utf-8"?>
<sst xmlns="http://schemas.openxmlformats.org/spreadsheetml/2006/main" count="29" uniqueCount="28">
  <si>
    <t>N</t>
  </si>
  <si>
    <r>
      <t>x</t>
    </r>
    <r>
      <rPr>
        <vertAlign val="subscript"/>
        <sz val="12"/>
        <color theme="1"/>
        <rFont val="Calibri"/>
        <scheme val="minor"/>
      </rPr>
      <t>i</t>
    </r>
    <r>
      <rPr>
        <sz val="12"/>
        <color theme="1"/>
        <rFont val="Calibri"/>
        <family val="2"/>
        <scheme val="minor"/>
      </rPr>
      <t xml:space="preserve"> y</t>
    </r>
    <r>
      <rPr>
        <vertAlign val="subscript"/>
        <sz val="12"/>
        <color theme="1"/>
        <rFont val="Calibri"/>
        <scheme val="minor"/>
      </rPr>
      <t>i</t>
    </r>
  </si>
  <si>
    <r>
      <t>x</t>
    </r>
    <r>
      <rPr>
        <vertAlign val="subscript"/>
        <sz val="12"/>
        <color theme="1"/>
        <rFont val="Calibri"/>
        <scheme val="minor"/>
      </rPr>
      <t>i</t>
    </r>
    <r>
      <rPr>
        <vertAlign val="superscript"/>
        <sz val="12"/>
        <color theme="1"/>
        <rFont val="Calibri"/>
        <scheme val="minor"/>
      </rPr>
      <t>2</t>
    </r>
  </si>
  <si>
    <r>
      <rPr>
        <sz val="12"/>
        <color theme="1"/>
        <rFont val="Symbol"/>
      </rPr>
      <t>S</t>
    </r>
    <r>
      <rPr>
        <vertAlign val="subscript"/>
        <sz val="12"/>
        <color theme="1"/>
        <rFont val="Calibri"/>
        <scheme val="minor"/>
      </rPr>
      <t>i</t>
    </r>
  </si>
  <si>
    <r>
      <rPr>
        <sz val="12"/>
        <color theme="1"/>
        <rFont val="Symbol"/>
      </rPr>
      <t>D</t>
    </r>
  </si>
  <si>
    <t>A</t>
  </si>
  <si>
    <t>B</t>
  </si>
  <si>
    <r>
      <rPr>
        <sz val="12"/>
        <color theme="1"/>
        <rFont val="Symbol"/>
      </rPr>
      <t>s</t>
    </r>
    <r>
      <rPr>
        <vertAlign val="subscript"/>
        <sz val="12"/>
        <color theme="1"/>
        <rFont val="Calibri"/>
        <scheme val="minor"/>
      </rPr>
      <t>A</t>
    </r>
  </si>
  <si>
    <r>
      <rPr>
        <sz val="12"/>
        <color theme="1"/>
        <rFont val="Symbol"/>
      </rPr>
      <t>s</t>
    </r>
    <r>
      <rPr>
        <vertAlign val="subscript"/>
        <sz val="12"/>
        <color theme="1"/>
        <rFont val="Calibri"/>
        <scheme val="minor"/>
      </rPr>
      <t>B</t>
    </r>
  </si>
  <si>
    <r>
      <rPr>
        <sz val="12"/>
        <color theme="1"/>
        <rFont val="Symbol"/>
      </rPr>
      <t>s</t>
    </r>
    <r>
      <rPr>
        <vertAlign val="subscript"/>
        <sz val="12"/>
        <color theme="1"/>
        <rFont val="Calibri"/>
        <scheme val="minor"/>
      </rPr>
      <t>y</t>
    </r>
  </si>
  <si>
    <r>
      <t>A + B x</t>
    </r>
    <r>
      <rPr>
        <vertAlign val="subscript"/>
        <sz val="12"/>
        <color theme="1"/>
        <rFont val="Calibri"/>
        <scheme val="minor"/>
      </rPr>
      <t>i</t>
    </r>
  </si>
  <si>
    <r>
      <t>y</t>
    </r>
    <r>
      <rPr>
        <vertAlign val="subscript"/>
        <sz val="12"/>
        <color theme="1"/>
        <rFont val="Calibri"/>
        <scheme val="minor"/>
      </rPr>
      <t>i</t>
    </r>
    <r>
      <rPr>
        <sz val="12"/>
        <color theme="1"/>
        <rFont val="Calibri"/>
        <family val="2"/>
        <scheme val="minor"/>
      </rPr>
      <t xml:space="preserve"> - A - B x</t>
    </r>
    <r>
      <rPr>
        <vertAlign val="subscript"/>
        <sz val="12"/>
        <color theme="1"/>
        <rFont val="Calibri"/>
        <scheme val="minor"/>
      </rPr>
      <t>i</t>
    </r>
  </si>
  <si>
    <r>
      <t>(y</t>
    </r>
    <r>
      <rPr>
        <vertAlign val="subscript"/>
        <sz val="12"/>
        <color theme="1"/>
        <rFont val="Calibri"/>
        <scheme val="minor"/>
      </rPr>
      <t>i</t>
    </r>
    <r>
      <rPr>
        <sz val="12"/>
        <color theme="1"/>
        <rFont val="Calibri"/>
        <family val="2"/>
        <scheme val="minor"/>
      </rPr>
      <t xml:space="preserve"> - A - B x</t>
    </r>
    <r>
      <rPr>
        <vertAlign val="subscript"/>
        <sz val="12"/>
        <color theme="1"/>
        <rFont val="Calibri"/>
        <scheme val="minor"/>
      </rPr>
      <t>i</t>
    </r>
    <r>
      <rPr>
        <sz val="12"/>
        <color theme="1"/>
        <rFont val="Calibri"/>
        <family val="2"/>
        <scheme val="minor"/>
      </rPr>
      <t>)</t>
    </r>
    <r>
      <rPr>
        <vertAlign val="superscript"/>
        <sz val="12"/>
        <color theme="1"/>
        <rFont val="Calibri"/>
        <scheme val="minor"/>
      </rPr>
      <t>2</t>
    </r>
  </si>
  <si>
    <r>
      <rPr>
        <sz val="12"/>
        <color theme="1"/>
        <rFont val="Symbol"/>
      </rPr>
      <t>s</t>
    </r>
    <r>
      <rPr>
        <vertAlign val="subscript"/>
        <sz val="12"/>
        <color theme="1"/>
        <rFont val="Calibri"/>
        <scheme val="minor"/>
      </rPr>
      <t>y</t>
    </r>
    <r>
      <rPr>
        <vertAlign val="superscript"/>
        <sz val="12"/>
        <color theme="1"/>
        <rFont val="Calibri"/>
        <scheme val="minor"/>
      </rPr>
      <t>2</t>
    </r>
  </si>
  <si>
    <r>
      <rPr>
        <sz val="12"/>
        <color theme="1"/>
        <rFont val="Symbol"/>
      </rPr>
      <t>s</t>
    </r>
    <r>
      <rPr>
        <vertAlign val="subscript"/>
        <sz val="12"/>
        <color theme="1"/>
        <rFont val="Calibri"/>
        <scheme val="minor"/>
      </rPr>
      <t>A</t>
    </r>
    <r>
      <rPr>
        <vertAlign val="superscript"/>
        <sz val="12"/>
        <color theme="1"/>
        <rFont val="Calibri"/>
        <scheme val="minor"/>
      </rPr>
      <t>2</t>
    </r>
  </si>
  <si>
    <r>
      <t>s</t>
    </r>
    <r>
      <rPr>
        <vertAlign val="subscript"/>
        <sz val="12"/>
        <color rgb="FF000000"/>
        <rFont val="Calibri"/>
        <scheme val="minor"/>
      </rPr>
      <t>B</t>
    </r>
    <r>
      <rPr>
        <vertAlign val="superscript"/>
        <sz val="12"/>
        <color rgb="FF000000"/>
        <rFont val="Calibri"/>
        <scheme val="minor"/>
      </rPr>
      <t>2</t>
    </r>
  </si>
  <si>
    <t>x (tempo)</t>
  </si>
  <si>
    <t>A + B x</t>
  </si>
  <si>
    <r>
      <t>x</t>
    </r>
    <r>
      <rPr>
        <vertAlign val="subscript"/>
        <sz val="12"/>
        <color theme="1"/>
        <rFont val="Calibri"/>
        <scheme val="minor"/>
      </rPr>
      <t>i</t>
    </r>
    <r>
      <rPr>
        <sz val="12"/>
        <color theme="1"/>
        <rFont val="Calibri"/>
        <family val="2"/>
        <scheme val="minor"/>
      </rPr>
      <t xml:space="preserve"> (tempo, s)</t>
    </r>
  </si>
  <si>
    <r>
      <t>y</t>
    </r>
    <r>
      <rPr>
        <vertAlign val="subscript"/>
        <sz val="12"/>
        <color theme="1"/>
        <rFont val="Calibri"/>
        <scheme val="minor"/>
      </rPr>
      <t>i</t>
    </r>
    <r>
      <rPr>
        <sz val="12"/>
        <color theme="1"/>
        <rFont val="Calibri"/>
        <family val="2"/>
        <scheme val="minor"/>
      </rPr>
      <t xml:space="preserve"> (distanza, km)</t>
    </r>
  </si>
  <si>
    <t>Supponiamo siamo metri invece di piedi</t>
  </si>
  <si>
    <r>
      <t>La legge che voglio verificare e' d = d</t>
    </r>
    <r>
      <rPr>
        <vertAlign val="subscript"/>
        <sz val="12"/>
        <color theme="1"/>
        <rFont val="Calibri"/>
        <scheme val="minor"/>
      </rPr>
      <t>0</t>
    </r>
    <r>
      <rPr>
        <sz val="12"/>
        <color theme="1"/>
        <rFont val="Calibri"/>
        <family val="2"/>
        <scheme val="minor"/>
      </rPr>
      <t xml:space="preserve"> + v t</t>
    </r>
  </si>
  <si>
    <r>
      <t>Quindi in questo fit A, l'intercetta e', d</t>
    </r>
    <r>
      <rPr>
        <vertAlign val="subscript"/>
        <sz val="12"/>
        <color theme="1"/>
        <rFont val="Calibri"/>
        <scheme val="minor"/>
      </rPr>
      <t>0</t>
    </r>
    <r>
      <rPr>
        <sz val="12"/>
        <color theme="1"/>
        <rFont val="Calibri"/>
        <family val="2"/>
        <scheme val="minor"/>
      </rPr>
      <t>, la distanza da cui parte il treno al tempo t=0</t>
    </r>
  </si>
  <si>
    <t xml:space="preserve">Mentre B e' l'inclinazione delle retta per cui e' la velocita' del treno che stavo cercando v </t>
  </si>
  <si>
    <t>La risposta e' quindi</t>
  </si>
  <si>
    <t>v=</t>
  </si>
  <si>
    <t>m s-1</t>
  </si>
  <si>
    <t>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</si>
</sst>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vertAlign val="subscript"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perscript"/>
      <sz val="12"/>
      <color theme="1"/>
      <name val="Calibri"/>
      <scheme val="minor"/>
    </font>
    <font>
      <sz val="12"/>
      <color theme="1"/>
      <name val="Symbol"/>
    </font>
    <font>
      <sz val="12"/>
      <color rgb="FF000000"/>
      <name val="Symbol"/>
    </font>
    <font>
      <vertAlign val="subscript"/>
      <sz val="12"/>
      <color rgb="FF000000"/>
      <name val="Calibri"/>
      <scheme val="minor"/>
    </font>
    <font>
      <vertAlign val="superscript"/>
      <sz val="12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5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2" fontId="0" fillId="0" borderId="1" xfId="0" applyNumberFormat="1" applyBorder="1"/>
    <xf numFmtId="0" fontId="6" fillId="0" borderId="0" xfId="0" applyFont="1" applyAlignment="1">
      <alignment horizontal="center"/>
    </xf>
    <xf numFmtId="1" fontId="0" fillId="0" borderId="0" xfId="0" applyNumberFormat="1"/>
    <xf numFmtId="0" fontId="0" fillId="0" borderId="0" xfId="0" quotePrefix="1"/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61822581857702"/>
          <c:y val="0.0303063653535909"/>
          <c:w val="0.857877390200585"/>
          <c:h val="0.928078857561917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Sheet1!$C$1</c:f>
              <c:strCache>
                <c:ptCount val="1"/>
                <c:pt idx="0">
                  <c:v>yi (distanza, km)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Sheet1!$B$12</c:f>
                <c:numCache>
                  <c:formatCode>General</c:formatCode>
                  <c:ptCount val="1"/>
                  <c:pt idx="0">
                    <c:v>182.8277194157214</c:v>
                  </c:pt>
                </c:numCache>
              </c:numRef>
            </c:plus>
            <c:minus>
              <c:numRef>
                <c:f>Sheet1!$B$12</c:f>
                <c:numCache>
                  <c:formatCode>General</c:formatCode>
                  <c:ptCount val="1"/>
                  <c:pt idx="0">
                    <c:v>182.8277194157214</c:v>
                  </c:pt>
                </c:numCache>
              </c:numRef>
            </c:minus>
          </c:errBars>
          <c:xVal>
            <c:numRef>
              <c:f>Sheet1!$B$2:$B$5</c:f>
              <c:numCache>
                <c:formatCode>General</c:formatCode>
                <c:ptCount val="4"/>
                <c:pt idx="0">
                  <c:v>17.6</c:v>
                </c:pt>
                <c:pt idx="1">
                  <c:v>40.4</c:v>
                </c:pt>
                <c:pt idx="2">
                  <c:v>67.7</c:v>
                </c:pt>
                <c:pt idx="3">
                  <c:v>90.1</c:v>
                </c:pt>
              </c:numCache>
            </c:numRef>
          </c:xVal>
          <c:yVal>
            <c:numRef>
              <c:f>Sheet1!$C$2:$C$5</c:f>
              <c:numCache>
                <c:formatCode>General</c:formatCode>
                <c:ptCount val="4"/>
                <c:pt idx="0">
                  <c:v>0.0</c:v>
                </c:pt>
                <c:pt idx="1">
                  <c:v>3000.0</c:v>
                </c:pt>
                <c:pt idx="2">
                  <c:v>6000.0</c:v>
                </c:pt>
                <c:pt idx="3">
                  <c:v>9000.0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Sheet1!$M$1</c:f>
              <c:strCache>
                <c:ptCount val="1"/>
                <c:pt idx="0">
                  <c:v>A + B x</c:v>
                </c:pt>
              </c:strCache>
            </c:strRef>
          </c:tx>
          <c:spPr>
            <a:ln w="9525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Sheet1!$L$2:$L$16</c:f>
              <c:numCache>
                <c:formatCode>General</c:formatCode>
                <c:ptCount val="15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</c:numCache>
            </c:numRef>
          </c:xVal>
          <c:yVal>
            <c:numRef>
              <c:f>Sheet1!$M$2:$M$16</c:f>
              <c:numCache>
                <c:formatCode>0</c:formatCode>
                <c:ptCount val="15"/>
                <c:pt idx="0">
                  <c:v>-2101.697541663752</c:v>
                </c:pt>
                <c:pt idx="1">
                  <c:v>-878.027932458237</c:v>
                </c:pt>
                <c:pt idx="2">
                  <c:v>345.6416767472783</c:v>
                </c:pt>
                <c:pt idx="3">
                  <c:v>1569.311285952794</c:v>
                </c:pt>
                <c:pt idx="4">
                  <c:v>2792.980895158309</c:v>
                </c:pt>
                <c:pt idx="5">
                  <c:v>4016.650504363825</c:v>
                </c:pt>
                <c:pt idx="6">
                  <c:v>5240.32011356934</c:v>
                </c:pt>
                <c:pt idx="7">
                  <c:v>6463.989722774855</c:v>
                </c:pt>
                <c:pt idx="8">
                  <c:v>7687.65933198037</c:v>
                </c:pt>
                <c:pt idx="9">
                  <c:v>8911.328941185887</c:v>
                </c:pt>
                <c:pt idx="10">
                  <c:v>10134.9985503914</c:v>
                </c:pt>
                <c:pt idx="11">
                  <c:v>11358.66815959692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7162568"/>
        <c:axId val="-2125735192"/>
      </c:scatterChart>
      <c:valAx>
        <c:axId val="-2087162568"/>
        <c:scaling>
          <c:orientation val="minMax"/>
          <c:max val="110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Time (s)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25735192"/>
        <c:crossesAt val="0.0"/>
        <c:crossBetween val="midCat"/>
        <c:majorUnit val="20.0"/>
        <c:minorUnit val="5.0"/>
      </c:valAx>
      <c:valAx>
        <c:axId val="-2125735192"/>
        <c:scaling>
          <c:orientation val="minMax"/>
          <c:max val="10000.0"/>
          <c:min val="-2500.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Distance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087162568"/>
        <c:crossesAt val="0.0"/>
        <c:crossBetween val="midCat"/>
        <c:majorUnit val="2500.0"/>
      </c:valAx>
    </c:plotArea>
    <c:legend>
      <c:legendPos val="r"/>
      <c:layout>
        <c:manualLayout>
          <c:xMode val="edge"/>
          <c:yMode val="edge"/>
          <c:x val="0.114588724497755"/>
          <c:y val="0.0542609650188975"/>
          <c:w val="0.171693567626549"/>
          <c:h val="0.112695891520454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4876" cy="56152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18</xdr:row>
      <xdr:rowOff>1</xdr:rowOff>
    </xdr:from>
    <xdr:to>
      <xdr:col>8</xdr:col>
      <xdr:colOff>123752</xdr:colOff>
      <xdr:row>29</xdr:row>
      <xdr:rowOff>152401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568701"/>
          <a:ext cx="6715052" cy="2324100"/>
        </a:xfrm>
        <a:prstGeom prst="rect">
          <a:avLst/>
        </a:prstGeom>
      </xdr:spPr>
    </xdr:pic>
    <xdr:clientData/>
  </xdr:twoCellAnchor>
  <xdr:twoCellAnchor editAs="oneCell">
    <xdr:from>
      <xdr:col>10</xdr:col>
      <xdr:colOff>24317</xdr:colOff>
      <xdr:row>0</xdr:row>
      <xdr:rowOff>0</xdr:rowOff>
    </xdr:from>
    <xdr:to>
      <xdr:col>18</xdr:col>
      <xdr:colOff>421568</xdr:colOff>
      <xdr:row>14</xdr:row>
      <xdr:rowOff>190500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7117" y="0"/>
          <a:ext cx="7001251" cy="297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M29" sqref="M29"/>
    </sheetView>
  </sheetViews>
  <sheetFormatPr baseColWidth="10" defaultRowHeight="15" x14ac:dyDescent="0"/>
  <cols>
    <col min="6" max="6" width="11.83203125" bestFit="1" customWidth="1"/>
    <col min="7" max="7" width="12.1640625" customWidth="1"/>
  </cols>
  <sheetData>
    <row r="1" spans="1:13" ht="17">
      <c r="B1" t="s">
        <v>18</v>
      </c>
      <c r="C1" t="s">
        <v>19</v>
      </c>
      <c r="E1" t="s">
        <v>2</v>
      </c>
      <c r="F1" t="s">
        <v>1</v>
      </c>
      <c r="H1" t="s">
        <v>10</v>
      </c>
      <c r="I1" t="s">
        <v>11</v>
      </c>
      <c r="J1" t="s">
        <v>12</v>
      </c>
      <c r="L1" t="s">
        <v>16</v>
      </c>
      <c r="M1" t="s">
        <v>17</v>
      </c>
    </row>
    <row r="2" spans="1:13">
      <c r="A2">
        <v>1</v>
      </c>
      <c r="B2">
        <v>17.600000000000001</v>
      </c>
      <c r="C2">
        <v>0</v>
      </c>
      <c r="E2">
        <f>B2^2</f>
        <v>309.76000000000005</v>
      </c>
      <c r="F2">
        <f>B2*C2</f>
        <v>0</v>
      </c>
      <c r="H2" s="6">
        <f>B$14+B$15*B2</f>
        <v>51.960970537954836</v>
      </c>
      <c r="I2" s="6">
        <f>C2-H2</f>
        <v>-51.960970537954836</v>
      </c>
      <c r="J2" s="6">
        <f>I2^2</f>
        <v>2699.9424592462105</v>
      </c>
      <c r="L2">
        <v>0</v>
      </c>
      <c r="M2" s="9">
        <f>B$14+B$15*L2</f>
        <v>-2101.6975416637524</v>
      </c>
    </row>
    <row r="3" spans="1:13">
      <c r="A3">
        <v>2</v>
      </c>
      <c r="B3">
        <v>40.4</v>
      </c>
      <c r="C3">
        <v>3000</v>
      </c>
      <c r="E3">
        <f t="shared" ref="E3:E5" si="0">B3^2</f>
        <v>1632.1599999999999</v>
      </c>
      <c r="F3">
        <f t="shared" ref="F3:F5" si="1">B3*C3</f>
        <v>121200</v>
      </c>
      <c r="H3" s="6">
        <f>B$14+B$15*B3</f>
        <v>2841.9276795265296</v>
      </c>
      <c r="I3" s="6">
        <f t="shared" ref="I3:I5" si="2">C3-H3</f>
        <v>158.07232047347043</v>
      </c>
      <c r="J3" s="6">
        <f t="shared" ref="J3:J5" si="3">I3^2</f>
        <v>24986.85849986754</v>
      </c>
      <c r="L3">
        <f>L2+10</f>
        <v>10</v>
      </c>
      <c r="M3" s="9">
        <f t="shared" ref="M3:M13" si="4">B$14+B$15*L3</f>
        <v>-878.02793245823705</v>
      </c>
    </row>
    <row r="4" spans="1:13">
      <c r="A4">
        <v>3</v>
      </c>
      <c r="B4">
        <v>67.7</v>
      </c>
      <c r="C4">
        <v>6000</v>
      </c>
      <c r="E4">
        <f t="shared" si="0"/>
        <v>4583.29</v>
      </c>
      <c r="F4">
        <f>B4*C4</f>
        <v>406200</v>
      </c>
      <c r="H4" s="6">
        <f t="shared" ref="H4:H5" si="5">B$14+B$15*B4</f>
        <v>6182.5457126575875</v>
      </c>
      <c r="I4" s="6">
        <f t="shared" si="2"/>
        <v>-182.5457126575875</v>
      </c>
      <c r="J4" s="6">
        <f t="shared" si="3"/>
        <v>33322.937209666503</v>
      </c>
      <c r="L4">
        <f t="shared" ref="L4:L13" si="6">L3+10</f>
        <v>20</v>
      </c>
      <c r="M4" s="9">
        <f t="shared" si="4"/>
        <v>345.64167674727832</v>
      </c>
    </row>
    <row r="5" spans="1:13">
      <c r="A5">
        <v>4</v>
      </c>
      <c r="B5">
        <v>90.1</v>
      </c>
      <c r="C5">
        <v>9000</v>
      </c>
      <c r="E5">
        <f t="shared" si="0"/>
        <v>8118.0099999999993</v>
      </c>
      <c r="F5">
        <f t="shared" si="1"/>
        <v>810900</v>
      </c>
      <c r="H5" s="6">
        <f t="shared" si="5"/>
        <v>8923.5656372779413</v>
      </c>
      <c r="I5" s="6">
        <f t="shared" si="2"/>
        <v>76.434362722058722</v>
      </c>
      <c r="J5" s="6">
        <f t="shared" si="3"/>
        <v>5842.2118047272397</v>
      </c>
      <c r="L5">
        <f t="shared" si="6"/>
        <v>30</v>
      </c>
      <c r="M5" s="9">
        <f t="shared" si="4"/>
        <v>1569.3112859527942</v>
      </c>
    </row>
    <row r="6" spans="1:13" ht="17">
      <c r="A6" s="2" t="s">
        <v>3</v>
      </c>
      <c r="B6" s="3">
        <f>SUM(B2:B5)</f>
        <v>215.8</v>
      </c>
      <c r="C6" s="3">
        <f>SUM(C2:C5)</f>
        <v>18000</v>
      </c>
      <c r="D6" s="3"/>
      <c r="E6" s="3">
        <f t="shared" ref="E6:F6" si="7">SUM(E2:E5)</f>
        <v>14643.22</v>
      </c>
      <c r="F6" s="3">
        <f t="shared" si="7"/>
        <v>1338300</v>
      </c>
      <c r="G6" s="3"/>
      <c r="H6" s="7">
        <f t="shared" ref="H6" si="8">SUM(H2:H5)</f>
        <v>18000.000000000015</v>
      </c>
      <c r="I6" s="7">
        <f t="shared" ref="I6:J6" si="9">SUM(I2:I5)</f>
        <v>-1.3187673175707459E-11</v>
      </c>
      <c r="J6" s="7">
        <f t="shared" si="9"/>
        <v>66851.949973507493</v>
      </c>
      <c r="L6">
        <f t="shared" si="6"/>
        <v>40</v>
      </c>
      <c r="M6" s="9">
        <f t="shared" si="4"/>
        <v>2792.9808951583091</v>
      </c>
    </row>
    <row r="7" spans="1:13">
      <c r="L7">
        <f t="shared" si="6"/>
        <v>50</v>
      </c>
      <c r="M7" s="9">
        <f t="shared" si="4"/>
        <v>4016.6505043638253</v>
      </c>
    </row>
    <row r="8" spans="1:13">
      <c r="L8">
        <f t="shared" si="6"/>
        <v>60</v>
      </c>
      <c r="M8" s="9">
        <f t="shared" si="4"/>
        <v>5240.3201135693407</v>
      </c>
    </row>
    <row r="9" spans="1:13">
      <c r="A9" s="1" t="s">
        <v>0</v>
      </c>
      <c r="B9">
        <v>4</v>
      </c>
      <c r="L9">
        <f t="shared" si="6"/>
        <v>70</v>
      </c>
      <c r="M9" s="9">
        <f t="shared" si="4"/>
        <v>6463.9897227748552</v>
      </c>
    </row>
    <row r="10" spans="1:13" ht="16">
      <c r="A10" s="4" t="s">
        <v>4</v>
      </c>
      <c r="B10">
        <f>B9*E6-B6^2</f>
        <v>12003.239999999991</v>
      </c>
      <c r="L10">
        <f t="shared" si="6"/>
        <v>80</v>
      </c>
      <c r="M10" s="9">
        <f t="shared" si="4"/>
        <v>7687.6593319803706</v>
      </c>
    </row>
    <row r="11" spans="1:13">
      <c r="A11" s="1"/>
      <c r="L11">
        <f t="shared" si="6"/>
        <v>90</v>
      </c>
      <c r="M11" s="9">
        <f t="shared" si="4"/>
        <v>8911.3289411858877</v>
      </c>
    </row>
    <row r="12" spans="1:13" ht="17">
      <c r="A12" s="1" t="s">
        <v>9</v>
      </c>
      <c r="B12" s="5">
        <f>SQRT(D12)</f>
        <v>182.82771941572139</v>
      </c>
      <c r="C12" s="1" t="s">
        <v>13</v>
      </c>
      <c r="D12" s="5">
        <f>J6/(B9-2)</f>
        <v>33425.974986753747</v>
      </c>
      <c r="L12">
        <f t="shared" si="6"/>
        <v>100</v>
      </c>
      <c r="M12" s="9">
        <f t="shared" si="4"/>
        <v>10134.998550391403</v>
      </c>
    </row>
    <row r="13" spans="1:13">
      <c r="A13" s="1"/>
      <c r="L13">
        <f t="shared" si="6"/>
        <v>110</v>
      </c>
      <c r="M13" s="9">
        <f t="shared" si="4"/>
        <v>11358.668159596918</v>
      </c>
    </row>
    <row r="14" spans="1:13" ht="17">
      <c r="A14" s="1" t="s">
        <v>5</v>
      </c>
      <c r="B14" s="5">
        <f>(E6*C6-B6*F6)/B10</f>
        <v>-2101.6975416637524</v>
      </c>
      <c r="C14" s="1" t="s">
        <v>7</v>
      </c>
      <c r="D14" s="5">
        <f>SQRT(F14)</f>
        <v>201.93476377767595</v>
      </c>
      <c r="E14" s="1" t="s">
        <v>14</v>
      </c>
      <c r="F14" s="5">
        <f>D12*E6/B10</f>
        <v>40777.64882194579</v>
      </c>
      <c r="M14" s="9"/>
    </row>
    <row r="15" spans="1:13" ht="17">
      <c r="A15" s="1" t="s">
        <v>6</v>
      </c>
      <c r="B15" s="5">
        <f>(B9*F6-B6*C6)/B10</f>
        <v>122.36696092055155</v>
      </c>
      <c r="C15" s="1" t="s">
        <v>8</v>
      </c>
      <c r="D15" s="5">
        <f>SQRT(F15)</f>
        <v>3.3375116683742685</v>
      </c>
      <c r="E15" s="8" t="s">
        <v>15</v>
      </c>
      <c r="F15" s="6">
        <f>B9*D12/B10</f>
        <v>11.138984136534393</v>
      </c>
      <c r="M15" s="9"/>
    </row>
    <row r="16" spans="1:13">
      <c r="M16" s="9"/>
    </row>
    <row r="17" spans="10:14">
      <c r="M17" s="9"/>
    </row>
    <row r="18" spans="10:14">
      <c r="M18" s="9"/>
    </row>
    <row r="19" spans="10:14">
      <c r="J19" t="s">
        <v>20</v>
      </c>
      <c r="M19" s="9"/>
    </row>
    <row r="20" spans="10:14">
      <c r="M20" s="9"/>
    </row>
    <row r="21" spans="10:14" ht="17">
      <c r="J21" t="s">
        <v>21</v>
      </c>
      <c r="M21" s="9"/>
    </row>
    <row r="23" spans="10:14" ht="17">
      <c r="J23" t="s">
        <v>22</v>
      </c>
    </row>
    <row r="24" spans="10:14">
      <c r="J24" t="s">
        <v>23</v>
      </c>
    </row>
    <row r="26" spans="10:14">
      <c r="J26" t="s">
        <v>24</v>
      </c>
      <c r="L26" t="s">
        <v>25</v>
      </c>
      <c r="M26" s="9">
        <v>120</v>
      </c>
      <c r="N26" t="s">
        <v>26</v>
      </c>
    </row>
    <row r="27" spans="10:14">
      <c r="L27" s="10" t="s">
        <v>27</v>
      </c>
      <c r="M27" s="9">
        <v>3</v>
      </c>
      <c r="N27" t="s">
        <v>26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Universita' Trieste - INFN 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Gregorio Michelazzi</dc:creator>
  <cp:lastModifiedBy>Anna Gregorio Michelazzi</cp:lastModifiedBy>
  <dcterms:created xsi:type="dcterms:W3CDTF">2020-05-11T09:43:28Z</dcterms:created>
  <dcterms:modified xsi:type="dcterms:W3CDTF">2020-05-12T07:33:14Z</dcterms:modified>
</cp:coreProperties>
</file>