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laboratorio 2\"/>
    </mc:Choice>
  </mc:AlternateContent>
  <xr:revisionPtr revIDLastSave="0" documentId="13_ncr:1_{9FCF755B-2CAC-4AD6-A13F-9B2477E660ED}" xr6:coauthVersionLast="47" xr6:coauthVersionMax="47" xr10:uidLastSave="{00000000-0000-0000-0000-000000000000}"/>
  <bookViews>
    <workbookView xWindow="-108" yWindow="-108" windowWidth="23256" windowHeight="12576" xr2:uid="{2B7EB978-58F1-4D3F-AAB0-07A63FB03F8E}"/>
  </bookViews>
  <sheets>
    <sheet name="Controllo" sheetId="2" r:id="rId1"/>
    <sheet name="Analisi" sheetId="1" r:id="rId2"/>
  </sheets>
  <definedNames>
    <definedName name="_xlnm._FilterDatabase" localSheetId="1" hidden="1">Analisi!$A$1:$I$629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4" i="1" l="1"/>
  <c r="AV34" i="1" s="1"/>
  <c r="BH34" i="1" s="1"/>
  <c r="BT34" i="1" s="1"/>
  <c r="CF34" i="1" s="1"/>
  <c r="AJ35" i="1"/>
  <c r="AV35" i="1" s="1"/>
  <c r="BH35" i="1" s="1"/>
  <c r="BT35" i="1" s="1"/>
  <c r="CF35" i="1" s="1"/>
  <c r="AJ36" i="1"/>
  <c r="AV36" i="1" s="1"/>
  <c r="BH36" i="1" s="1"/>
  <c r="BT36" i="1" s="1"/>
  <c r="CF36" i="1" s="1"/>
  <c r="AJ37" i="1"/>
  <c r="AV37" i="1" s="1"/>
  <c r="BH37" i="1" s="1"/>
  <c r="BT37" i="1" s="1"/>
  <c r="CF37" i="1" s="1"/>
  <c r="AJ38" i="1"/>
  <c r="AV38" i="1" s="1"/>
  <c r="BH38" i="1" s="1"/>
  <c r="BT38" i="1" s="1"/>
  <c r="CF38" i="1" s="1"/>
  <c r="AJ39" i="1"/>
  <c r="AV39" i="1" s="1"/>
  <c r="BH39" i="1" s="1"/>
  <c r="BT39" i="1" s="1"/>
  <c r="CF39" i="1" s="1"/>
  <c r="AJ33" i="1"/>
  <c r="AV33" i="1" s="1"/>
  <c r="BH33" i="1" s="1"/>
  <c r="BT33" i="1" s="1"/>
  <c r="CF33" i="1" s="1"/>
  <c r="Q149" i="2"/>
  <c r="P149" i="2"/>
  <c r="O149" i="2"/>
  <c r="N149" i="2"/>
  <c r="M149" i="2"/>
  <c r="L149" i="2"/>
  <c r="K149" i="2"/>
  <c r="R149" i="2" s="1"/>
  <c r="Q148" i="2"/>
  <c r="P148" i="2"/>
  <c r="O148" i="2"/>
  <c r="N148" i="2"/>
  <c r="M148" i="2"/>
  <c r="L148" i="2"/>
  <c r="K148" i="2"/>
  <c r="Q147" i="2"/>
  <c r="P147" i="2"/>
  <c r="O147" i="2"/>
  <c r="N147" i="2"/>
  <c r="M147" i="2"/>
  <c r="L147" i="2"/>
  <c r="K147" i="2"/>
  <c r="Q146" i="2"/>
  <c r="P146" i="2"/>
  <c r="O146" i="2"/>
  <c r="N146" i="2"/>
  <c r="M146" i="2"/>
  <c r="L146" i="2"/>
  <c r="K146" i="2"/>
  <c r="Q145" i="2"/>
  <c r="P145" i="2"/>
  <c r="O145" i="2"/>
  <c r="N145" i="2"/>
  <c r="M145" i="2"/>
  <c r="L145" i="2"/>
  <c r="K145" i="2"/>
  <c r="Q144" i="2"/>
  <c r="P144" i="2"/>
  <c r="O144" i="2"/>
  <c r="N144" i="2"/>
  <c r="M144" i="2"/>
  <c r="L144" i="2"/>
  <c r="K144" i="2"/>
  <c r="Q143" i="2"/>
  <c r="P143" i="2"/>
  <c r="O143" i="2"/>
  <c r="N143" i="2"/>
  <c r="M143" i="2"/>
  <c r="L143" i="2"/>
  <c r="K143" i="2"/>
  <c r="R143" i="2" s="1"/>
  <c r="Q142" i="2"/>
  <c r="P142" i="2"/>
  <c r="O142" i="2"/>
  <c r="N142" i="2"/>
  <c r="M142" i="2"/>
  <c r="L142" i="2"/>
  <c r="K142" i="2"/>
  <c r="Q141" i="2"/>
  <c r="P141" i="2"/>
  <c r="O141" i="2"/>
  <c r="N141" i="2"/>
  <c r="M141" i="2"/>
  <c r="L141" i="2"/>
  <c r="K141" i="2"/>
  <c r="Q140" i="2"/>
  <c r="P140" i="2"/>
  <c r="O140" i="2"/>
  <c r="N140" i="2"/>
  <c r="M140" i="2"/>
  <c r="L140" i="2"/>
  <c r="K140" i="2"/>
  <c r="Q139" i="2"/>
  <c r="P139" i="2"/>
  <c r="O139" i="2"/>
  <c r="N139" i="2"/>
  <c r="M139" i="2"/>
  <c r="L139" i="2"/>
  <c r="K139" i="2"/>
  <c r="Q138" i="2"/>
  <c r="P138" i="2"/>
  <c r="O138" i="2"/>
  <c r="N138" i="2"/>
  <c r="M138" i="2"/>
  <c r="L138" i="2"/>
  <c r="K138" i="2"/>
  <c r="Q137" i="2"/>
  <c r="P137" i="2"/>
  <c r="O137" i="2"/>
  <c r="N137" i="2"/>
  <c r="M137" i="2"/>
  <c r="L137" i="2"/>
  <c r="K137" i="2"/>
  <c r="Q136" i="2"/>
  <c r="P136" i="2"/>
  <c r="O136" i="2"/>
  <c r="N136" i="2"/>
  <c r="M136" i="2"/>
  <c r="L136" i="2"/>
  <c r="K136" i="2"/>
  <c r="Q135" i="2"/>
  <c r="P135" i="2"/>
  <c r="O135" i="2"/>
  <c r="N135" i="2"/>
  <c r="M135" i="2"/>
  <c r="L135" i="2"/>
  <c r="K135" i="2"/>
  <c r="R135" i="2" s="1"/>
  <c r="Q134" i="2"/>
  <c r="P134" i="2"/>
  <c r="O134" i="2"/>
  <c r="N134" i="2"/>
  <c r="M134" i="2"/>
  <c r="L134" i="2"/>
  <c r="K134" i="2"/>
  <c r="Q133" i="2"/>
  <c r="P133" i="2"/>
  <c r="O133" i="2"/>
  <c r="N133" i="2"/>
  <c r="M133" i="2"/>
  <c r="L133" i="2"/>
  <c r="K133" i="2"/>
  <c r="Q132" i="2"/>
  <c r="P132" i="2"/>
  <c r="O132" i="2"/>
  <c r="N132" i="2"/>
  <c r="M132" i="2"/>
  <c r="L132" i="2"/>
  <c r="K132" i="2"/>
  <c r="Q131" i="2"/>
  <c r="P131" i="2"/>
  <c r="O131" i="2"/>
  <c r="N131" i="2"/>
  <c r="M131" i="2"/>
  <c r="L131" i="2"/>
  <c r="K131" i="2"/>
  <c r="Q130" i="2"/>
  <c r="P130" i="2"/>
  <c r="O130" i="2"/>
  <c r="N130" i="2"/>
  <c r="M130" i="2"/>
  <c r="L130" i="2"/>
  <c r="K130" i="2"/>
  <c r="R130" i="2" s="1"/>
  <c r="Q129" i="2"/>
  <c r="P129" i="2"/>
  <c r="O129" i="2"/>
  <c r="N129" i="2"/>
  <c r="M129" i="2"/>
  <c r="L129" i="2"/>
  <c r="K129" i="2"/>
  <c r="R129" i="2" s="1"/>
  <c r="S129" i="2" s="1"/>
  <c r="Q128" i="2"/>
  <c r="P128" i="2"/>
  <c r="O128" i="2"/>
  <c r="N128" i="2"/>
  <c r="M128" i="2"/>
  <c r="L128" i="2"/>
  <c r="R128" i="2" s="1"/>
  <c r="K128" i="2"/>
  <c r="Q127" i="2"/>
  <c r="P127" i="2"/>
  <c r="O127" i="2"/>
  <c r="N127" i="2"/>
  <c r="M127" i="2"/>
  <c r="L127" i="2"/>
  <c r="K127" i="2"/>
  <c r="R127" i="2" s="1"/>
  <c r="S127" i="2" s="1"/>
  <c r="Q126" i="2"/>
  <c r="P126" i="2"/>
  <c r="O126" i="2"/>
  <c r="N126" i="2"/>
  <c r="M126" i="2"/>
  <c r="L126" i="2"/>
  <c r="K126" i="2"/>
  <c r="Q125" i="2"/>
  <c r="P125" i="2"/>
  <c r="O125" i="2"/>
  <c r="N125" i="2"/>
  <c r="M125" i="2"/>
  <c r="L125" i="2"/>
  <c r="K125" i="2"/>
  <c r="Q124" i="2"/>
  <c r="P124" i="2"/>
  <c r="O124" i="2"/>
  <c r="N124" i="2"/>
  <c r="M124" i="2"/>
  <c r="L124" i="2"/>
  <c r="K124" i="2"/>
  <c r="Q123" i="2"/>
  <c r="P123" i="2"/>
  <c r="O123" i="2"/>
  <c r="N123" i="2"/>
  <c r="M123" i="2"/>
  <c r="L123" i="2"/>
  <c r="K123" i="2"/>
  <c r="Q122" i="2"/>
  <c r="P122" i="2"/>
  <c r="O122" i="2"/>
  <c r="N122" i="2"/>
  <c r="M122" i="2"/>
  <c r="L122" i="2"/>
  <c r="K122" i="2"/>
  <c r="Q121" i="2"/>
  <c r="P121" i="2"/>
  <c r="O121" i="2"/>
  <c r="N121" i="2"/>
  <c r="M121" i="2"/>
  <c r="L121" i="2"/>
  <c r="K121" i="2"/>
  <c r="Q120" i="2"/>
  <c r="P120" i="2"/>
  <c r="O120" i="2"/>
  <c r="N120" i="2"/>
  <c r="M120" i="2"/>
  <c r="L120" i="2"/>
  <c r="K120" i="2"/>
  <c r="Q119" i="2"/>
  <c r="P119" i="2"/>
  <c r="R119" i="2" s="1"/>
  <c r="O119" i="2"/>
  <c r="N119" i="2"/>
  <c r="M119" i="2"/>
  <c r="L119" i="2"/>
  <c r="K119" i="2"/>
  <c r="Q118" i="2"/>
  <c r="P118" i="2"/>
  <c r="O118" i="2"/>
  <c r="N118" i="2"/>
  <c r="M118" i="2"/>
  <c r="L118" i="2"/>
  <c r="K118" i="2"/>
  <c r="Q117" i="2"/>
  <c r="P117" i="2"/>
  <c r="O117" i="2"/>
  <c r="N117" i="2"/>
  <c r="M117" i="2"/>
  <c r="L117" i="2"/>
  <c r="K117" i="2"/>
  <c r="Q116" i="2"/>
  <c r="P116" i="2"/>
  <c r="O116" i="2"/>
  <c r="N116" i="2"/>
  <c r="M116" i="2"/>
  <c r="L116" i="2"/>
  <c r="K116" i="2"/>
  <c r="Q115" i="2"/>
  <c r="P115" i="2"/>
  <c r="O115" i="2"/>
  <c r="N115" i="2"/>
  <c r="M115" i="2"/>
  <c r="L115" i="2"/>
  <c r="K115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Q112" i="2"/>
  <c r="P112" i="2"/>
  <c r="O112" i="2"/>
  <c r="N112" i="2"/>
  <c r="M112" i="2"/>
  <c r="L112" i="2"/>
  <c r="R112" i="2" s="1"/>
  <c r="K112" i="2"/>
  <c r="Q111" i="2"/>
  <c r="P111" i="2"/>
  <c r="O111" i="2"/>
  <c r="N111" i="2"/>
  <c r="M111" i="2"/>
  <c r="L111" i="2"/>
  <c r="R111" i="2" s="1"/>
  <c r="S111" i="2" s="1"/>
  <c r="K111" i="2"/>
  <c r="Q110" i="2"/>
  <c r="P110" i="2"/>
  <c r="O110" i="2"/>
  <c r="N110" i="2"/>
  <c r="M110" i="2"/>
  <c r="L110" i="2"/>
  <c r="K110" i="2"/>
  <c r="Q109" i="2"/>
  <c r="P109" i="2"/>
  <c r="O109" i="2"/>
  <c r="N109" i="2"/>
  <c r="M109" i="2"/>
  <c r="L109" i="2"/>
  <c r="K109" i="2"/>
  <c r="Q108" i="2"/>
  <c r="P108" i="2"/>
  <c r="O108" i="2"/>
  <c r="N108" i="2"/>
  <c r="M108" i="2"/>
  <c r="L108" i="2"/>
  <c r="K108" i="2"/>
  <c r="Q107" i="2"/>
  <c r="P107" i="2"/>
  <c r="O107" i="2"/>
  <c r="N107" i="2"/>
  <c r="M107" i="2"/>
  <c r="L107" i="2"/>
  <c r="K107" i="2"/>
  <c r="R107" i="2" s="1"/>
  <c r="Q106" i="2"/>
  <c r="P106" i="2"/>
  <c r="O106" i="2"/>
  <c r="N106" i="2"/>
  <c r="M106" i="2"/>
  <c r="L106" i="2"/>
  <c r="K106" i="2"/>
  <c r="M3" i="1"/>
  <c r="N3" i="1"/>
  <c r="O3" i="1"/>
  <c r="P3" i="1"/>
  <c r="Q3" i="1"/>
  <c r="R3" i="1"/>
  <c r="S3" i="1"/>
  <c r="M4" i="1"/>
  <c r="N4" i="1"/>
  <c r="O4" i="1"/>
  <c r="P4" i="1"/>
  <c r="Q4" i="1"/>
  <c r="R4" i="1"/>
  <c r="S4" i="1"/>
  <c r="M5" i="1"/>
  <c r="N5" i="1"/>
  <c r="O5" i="1"/>
  <c r="P5" i="1"/>
  <c r="Q5" i="1"/>
  <c r="R5" i="1"/>
  <c r="S5" i="1"/>
  <c r="M6" i="1"/>
  <c r="N6" i="1"/>
  <c r="O6" i="1"/>
  <c r="P6" i="1"/>
  <c r="Q6" i="1"/>
  <c r="R6" i="1"/>
  <c r="S6" i="1"/>
  <c r="M7" i="1"/>
  <c r="N7" i="1"/>
  <c r="O7" i="1"/>
  <c r="P7" i="1"/>
  <c r="Q7" i="1"/>
  <c r="R7" i="1"/>
  <c r="S7" i="1"/>
  <c r="M8" i="1"/>
  <c r="N8" i="1"/>
  <c r="O8" i="1"/>
  <c r="P8" i="1"/>
  <c r="Q8" i="1"/>
  <c r="R8" i="1"/>
  <c r="S8" i="1"/>
  <c r="M9" i="1"/>
  <c r="N9" i="1"/>
  <c r="O9" i="1"/>
  <c r="P9" i="1"/>
  <c r="Q9" i="1"/>
  <c r="R9" i="1"/>
  <c r="S9" i="1"/>
  <c r="M10" i="1"/>
  <c r="N10" i="1"/>
  <c r="O10" i="1"/>
  <c r="P10" i="1"/>
  <c r="Q10" i="1"/>
  <c r="R10" i="1"/>
  <c r="S10" i="1"/>
  <c r="M11" i="1"/>
  <c r="N11" i="1"/>
  <c r="O11" i="1"/>
  <c r="P11" i="1"/>
  <c r="Q11" i="1"/>
  <c r="R11" i="1"/>
  <c r="S11" i="1"/>
  <c r="M12" i="1"/>
  <c r="N12" i="1"/>
  <c r="O12" i="1"/>
  <c r="P12" i="1"/>
  <c r="Q12" i="1"/>
  <c r="R12" i="1"/>
  <c r="S12" i="1"/>
  <c r="M13" i="1"/>
  <c r="N13" i="1"/>
  <c r="O13" i="1"/>
  <c r="P13" i="1"/>
  <c r="Q13" i="1"/>
  <c r="R13" i="1"/>
  <c r="S13" i="1"/>
  <c r="M14" i="1"/>
  <c r="N14" i="1"/>
  <c r="O14" i="1"/>
  <c r="P14" i="1"/>
  <c r="Q14" i="1"/>
  <c r="R14" i="1"/>
  <c r="S14" i="1"/>
  <c r="M15" i="1"/>
  <c r="N15" i="1"/>
  <c r="O15" i="1"/>
  <c r="P15" i="1"/>
  <c r="Q15" i="1"/>
  <c r="R15" i="1"/>
  <c r="S15" i="1"/>
  <c r="M16" i="1"/>
  <c r="N16" i="1"/>
  <c r="O16" i="1"/>
  <c r="P16" i="1"/>
  <c r="Q16" i="1"/>
  <c r="R16" i="1"/>
  <c r="S16" i="1"/>
  <c r="M17" i="1"/>
  <c r="N17" i="1"/>
  <c r="O17" i="1"/>
  <c r="P17" i="1"/>
  <c r="Q17" i="1"/>
  <c r="R17" i="1"/>
  <c r="S17" i="1"/>
  <c r="M18" i="1"/>
  <c r="N18" i="1"/>
  <c r="O18" i="1"/>
  <c r="P18" i="1"/>
  <c r="Q18" i="1"/>
  <c r="R18" i="1"/>
  <c r="S18" i="1"/>
  <c r="M19" i="1"/>
  <c r="N19" i="1"/>
  <c r="O19" i="1"/>
  <c r="P19" i="1"/>
  <c r="Q19" i="1"/>
  <c r="R19" i="1"/>
  <c r="S19" i="1"/>
  <c r="M20" i="1"/>
  <c r="N20" i="1"/>
  <c r="O20" i="1"/>
  <c r="P20" i="1"/>
  <c r="Q20" i="1"/>
  <c r="R20" i="1"/>
  <c r="S20" i="1"/>
  <c r="M21" i="1"/>
  <c r="N21" i="1"/>
  <c r="O21" i="1"/>
  <c r="P21" i="1"/>
  <c r="Q21" i="1"/>
  <c r="R21" i="1"/>
  <c r="S21" i="1"/>
  <c r="M22" i="1"/>
  <c r="N22" i="1"/>
  <c r="O22" i="1"/>
  <c r="P22" i="1"/>
  <c r="Q22" i="1"/>
  <c r="R22" i="1"/>
  <c r="S22" i="1"/>
  <c r="M23" i="1"/>
  <c r="N23" i="1"/>
  <c r="O23" i="1"/>
  <c r="P23" i="1"/>
  <c r="Q23" i="1"/>
  <c r="R23" i="1"/>
  <c r="S23" i="1"/>
  <c r="M24" i="1"/>
  <c r="N24" i="1"/>
  <c r="O24" i="1"/>
  <c r="P24" i="1"/>
  <c r="Q24" i="1"/>
  <c r="R24" i="1"/>
  <c r="S24" i="1"/>
  <c r="M25" i="1"/>
  <c r="N25" i="1"/>
  <c r="O25" i="1"/>
  <c r="P25" i="1"/>
  <c r="Q25" i="1"/>
  <c r="R25" i="1"/>
  <c r="S25" i="1"/>
  <c r="M26" i="1"/>
  <c r="N26" i="1"/>
  <c r="O26" i="1"/>
  <c r="P26" i="1"/>
  <c r="Q26" i="1"/>
  <c r="R26" i="1"/>
  <c r="S26" i="1"/>
  <c r="M27" i="1"/>
  <c r="N27" i="1"/>
  <c r="O27" i="1"/>
  <c r="P27" i="1"/>
  <c r="Q27" i="1"/>
  <c r="R27" i="1"/>
  <c r="S27" i="1"/>
  <c r="M28" i="1"/>
  <c r="N28" i="1"/>
  <c r="O28" i="1"/>
  <c r="P28" i="1"/>
  <c r="Q28" i="1"/>
  <c r="R28" i="1"/>
  <c r="S28" i="1"/>
  <c r="M29" i="1"/>
  <c r="N29" i="1"/>
  <c r="O29" i="1"/>
  <c r="P29" i="1"/>
  <c r="Q29" i="1"/>
  <c r="R29" i="1"/>
  <c r="S29" i="1"/>
  <c r="M30" i="1"/>
  <c r="N30" i="1"/>
  <c r="O30" i="1"/>
  <c r="P30" i="1"/>
  <c r="Q30" i="1"/>
  <c r="R30" i="1"/>
  <c r="S30" i="1"/>
  <c r="M31" i="1"/>
  <c r="N31" i="1"/>
  <c r="O31" i="1"/>
  <c r="P31" i="1"/>
  <c r="Q31" i="1"/>
  <c r="R31" i="1"/>
  <c r="S31" i="1"/>
  <c r="M32" i="1"/>
  <c r="N32" i="1"/>
  <c r="O32" i="1"/>
  <c r="P32" i="1"/>
  <c r="Q32" i="1"/>
  <c r="R32" i="1"/>
  <c r="S32" i="1"/>
  <c r="M33" i="1"/>
  <c r="N33" i="1"/>
  <c r="O33" i="1"/>
  <c r="P33" i="1"/>
  <c r="Q33" i="1"/>
  <c r="R33" i="1"/>
  <c r="S33" i="1"/>
  <c r="M34" i="1"/>
  <c r="N34" i="1"/>
  <c r="O34" i="1"/>
  <c r="P34" i="1"/>
  <c r="Q34" i="1"/>
  <c r="R34" i="1"/>
  <c r="S34" i="1"/>
  <c r="M35" i="1"/>
  <c r="N35" i="1"/>
  <c r="O35" i="1"/>
  <c r="P35" i="1"/>
  <c r="Q35" i="1"/>
  <c r="R35" i="1"/>
  <c r="S35" i="1"/>
  <c r="M36" i="1"/>
  <c r="N36" i="1"/>
  <c r="O36" i="1"/>
  <c r="P36" i="1"/>
  <c r="Q36" i="1"/>
  <c r="R36" i="1"/>
  <c r="S36" i="1"/>
  <c r="M37" i="1"/>
  <c r="N37" i="1"/>
  <c r="O37" i="1"/>
  <c r="P37" i="1"/>
  <c r="Q37" i="1"/>
  <c r="R37" i="1"/>
  <c r="S37" i="1"/>
  <c r="M38" i="1"/>
  <c r="N38" i="1"/>
  <c r="O38" i="1"/>
  <c r="P38" i="1"/>
  <c r="Q38" i="1"/>
  <c r="R38" i="1"/>
  <c r="S38" i="1"/>
  <c r="M39" i="1"/>
  <c r="N39" i="1"/>
  <c r="O39" i="1"/>
  <c r="P39" i="1"/>
  <c r="Q39" i="1"/>
  <c r="R39" i="1"/>
  <c r="S39" i="1"/>
  <c r="M40" i="1"/>
  <c r="N40" i="1"/>
  <c r="O40" i="1"/>
  <c r="P40" i="1"/>
  <c r="Q40" i="1"/>
  <c r="R40" i="1"/>
  <c r="S40" i="1"/>
  <c r="M41" i="1"/>
  <c r="N41" i="1"/>
  <c r="O41" i="1"/>
  <c r="P41" i="1"/>
  <c r="Q41" i="1"/>
  <c r="R41" i="1"/>
  <c r="S41" i="1"/>
  <c r="M42" i="1"/>
  <c r="N42" i="1"/>
  <c r="O42" i="1"/>
  <c r="P42" i="1"/>
  <c r="Q42" i="1"/>
  <c r="R42" i="1"/>
  <c r="S42" i="1"/>
  <c r="M43" i="1"/>
  <c r="N43" i="1"/>
  <c r="O43" i="1"/>
  <c r="P43" i="1"/>
  <c r="Q43" i="1"/>
  <c r="R43" i="1"/>
  <c r="S43" i="1"/>
  <c r="M44" i="1"/>
  <c r="N44" i="1"/>
  <c r="O44" i="1"/>
  <c r="P44" i="1"/>
  <c r="Q44" i="1"/>
  <c r="R44" i="1"/>
  <c r="S44" i="1"/>
  <c r="M45" i="1"/>
  <c r="N45" i="1"/>
  <c r="O45" i="1"/>
  <c r="P45" i="1"/>
  <c r="Q45" i="1"/>
  <c r="R45" i="1"/>
  <c r="S45" i="1"/>
  <c r="M46" i="1"/>
  <c r="N46" i="1"/>
  <c r="O46" i="1"/>
  <c r="P46" i="1"/>
  <c r="Q46" i="1"/>
  <c r="R46" i="1"/>
  <c r="S46" i="1"/>
  <c r="M47" i="1"/>
  <c r="N47" i="1"/>
  <c r="O47" i="1"/>
  <c r="P47" i="1"/>
  <c r="Q47" i="1"/>
  <c r="R47" i="1"/>
  <c r="S47" i="1"/>
  <c r="M48" i="1"/>
  <c r="N48" i="1"/>
  <c r="O48" i="1"/>
  <c r="P48" i="1"/>
  <c r="Q48" i="1"/>
  <c r="R48" i="1"/>
  <c r="S48" i="1"/>
  <c r="M49" i="1"/>
  <c r="N49" i="1"/>
  <c r="O49" i="1"/>
  <c r="P49" i="1"/>
  <c r="Q49" i="1"/>
  <c r="R49" i="1"/>
  <c r="S49" i="1"/>
  <c r="M50" i="1"/>
  <c r="N50" i="1"/>
  <c r="O50" i="1"/>
  <c r="P50" i="1"/>
  <c r="Q50" i="1"/>
  <c r="R50" i="1"/>
  <c r="S50" i="1"/>
  <c r="M51" i="1"/>
  <c r="N51" i="1"/>
  <c r="O51" i="1"/>
  <c r="P51" i="1"/>
  <c r="Q51" i="1"/>
  <c r="R51" i="1"/>
  <c r="S51" i="1"/>
  <c r="M52" i="1"/>
  <c r="N52" i="1"/>
  <c r="O52" i="1"/>
  <c r="P52" i="1"/>
  <c r="Q52" i="1"/>
  <c r="R52" i="1"/>
  <c r="S52" i="1"/>
  <c r="M53" i="1"/>
  <c r="N53" i="1"/>
  <c r="O53" i="1"/>
  <c r="P53" i="1"/>
  <c r="Q53" i="1"/>
  <c r="R53" i="1"/>
  <c r="S53" i="1"/>
  <c r="M54" i="1"/>
  <c r="N54" i="1"/>
  <c r="O54" i="1"/>
  <c r="P54" i="1"/>
  <c r="Q54" i="1"/>
  <c r="R54" i="1"/>
  <c r="S54" i="1"/>
  <c r="M55" i="1"/>
  <c r="N55" i="1"/>
  <c r="O55" i="1"/>
  <c r="P55" i="1"/>
  <c r="Q55" i="1"/>
  <c r="R55" i="1"/>
  <c r="S55" i="1"/>
  <c r="M56" i="1"/>
  <c r="N56" i="1"/>
  <c r="O56" i="1"/>
  <c r="P56" i="1"/>
  <c r="Q56" i="1"/>
  <c r="R56" i="1"/>
  <c r="S56" i="1"/>
  <c r="M57" i="1"/>
  <c r="N57" i="1"/>
  <c r="O57" i="1"/>
  <c r="P57" i="1"/>
  <c r="Q57" i="1"/>
  <c r="R57" i="1"/>
  <c r="S57" i="1"/>
  <c r="M58" i="1"/>
  <c r="N58" i="1"/>
  <c r="O58" i="1"/>
  <c r="P58" i="1"/>
  <c r="Q58" i="1"/>
  <c r="R58" i="1"/>
  <c r="S58" i="1"/>
  <c r="M59" i="1"/>
  <c r="N59" i="1"/>
  <c r="O59" i="1"/>
  <c r="P59" i="1"/>
  <c r="Q59" i="1"/>
  <c r="R59" i="1"/>
  <c r="S59" i="1"/>
  <c r="M60" i="1"/>
  <c r="N60" i="1"/>
  <c r="O60" i="1"/>
  <c r="P60" i="1"/>
  <c r="Q60" i="1"/>
  <c r="R60" i="1"/>
  <c r="S60" i="1"/>
  <c r="M61" i="1"/>
  <c r="N61" i="1"/>
  <c r="O61" i="1"/>
  <c r="P61" i="1"/>
  <c r="Q61" i="1"/>
  <c r="R61" i="1"/>
  <c r="S61" i="1"/>
  <c r="M62" i="1"/>
  <c r="N62" i="1"/>
  <c r="O62" i="1"/>
  <c r="P62" i="1"/>
  <c r="Q62" i="1"/>
  <c r="R62" i="1"/>
  <c r="S62" i="1"/>
  <c r="M63" i="1"/>
  <c r="N63" i="1"/>
  <c r="O63" i="1"/>
  <c r="P63" i="1"/>
  <c r="Q63" i="1"/>
  <c r="R63" i="1"/>
  <c r="S63" i="1"/>
  <c r="M64" i="1"/>
  <c r="N64" i="1"/>
  <c r="O64" i="1"/>
  <c r="P64" i="1"/>
  <c r="Q64" i="1"/>
  <c r="R64" i="1"/>
  <c r="S64" i="1"/>
  <c r="M65" i="1"/>
  <c r="N65" i="1"/>
  <c r="O65" i="1"/>
  <c r="P65" i="1"/>
  <c r="Q65" i="1"/>
  <c r="R65" i="1"/>
  <c r="S65" i="1"/>
  <c r="M66" i="1"/>
  <c r="N66" i="1"/>
  <c r="O66" i="1"/>
  <c r="P66" i="1"/>
  <c r="Q66" i="1"/>
  <c r="R66" i="1"/>
  <c r="S66" i="1"/>
  <c r="M67" i="1"/>
  <c r="N67" i="1"/>
  <c r="O67" i="1"/>
  <c r="P67" i="1"/>
  <c r="Q67" i="1"/>
  <c r="R67" i="1"/>
  <c r="S67" i="1"/>
  <c r="M68" i="1"/>
  <c r="N68" i="1"/>
  <c r="O68" i="1"/>
  <c r="P68" i="1"/>
  <c r="Q68" i="1"/>
  <c r="R68" i="1"/>
  <c r="S68" i="1"/>
  <c r="M69" i="1"/>
  <c r="N69" i="1"/>
  <c r="O69" i="1"/>
  <c r="P69" i="1"/>
  <c r="Q69" i="1"/>
  <c r="R69" i="1"/>
  <c r="S69" i="1"/>
  <c r="M70" i="1"/>
  <c r="N70" i="1"/>
  <c r="O70" i="1"/>
  <c r="P70" i="1"/>
  <c r="Q70" i="1"/>
  <c r="R70" i="1"/>
  <c r="S70" i="1"/>
  <c r="M71" i="1"/>
  <c r="N71" i="1"/>
  <c r="O71" i="1"/>
  <c r="P71" i="1"/>
  <c r="Q71" i="1"/>
  <c r="R71" i="1"/>
  <c r="S71" i="1"/>
  <c r="M72" i="1"/>
  <c r="N72" i="1"/>
  <c r="O72" i="1"/>
  <c r="P72" i="1"/>
  <c r="Q72" i="1"/>
  <c r="R72" i="1"/>
  <c r="S72" i="1"/>
  <c r="M73" i="1"/>
  <c r="N73" i="1"/>
  <c r="O73" i="1"/>
  <c r="P73" i="1"/>
  <c r="Q73" i="1"/>
  <c r="R73" i="1"/>
  <c r="S73" i="1"/>
  <c r="M74" i="1"/>
  <c r="N74" i="1"/>
  <c r="O74" i="1"/>
  <c r="P74" i="1"/>
  <c r="Q74" i="1"/>
  <c r="R74" i="1"/>
  <c r="S74" i="1"/>
  <c r="M75" i="1"/>
  <c r="N75" i="1"/>
  <c r="O75" i="1"/>
  <c r="P75" i="1"/>
  <c r="Q75" i="1"/>
  <c r="R75" i="1"/>
  <c r="S75" i="1"/>
  <c r="M76" i="1"/>
  <c r="N76" i="1"/>
  <c r="O76" i="1"/>
  <c r="P76" i="1"/>
  <c r="Q76" i="1"/>
  <c r="R76" i="1"/>
  <c r="S76" i="1"/>
  <c r="M77" i="1"/>
  <c r="N77" i="1"/>
  <c r="O77" i="1"/>
  <c r="P77" i="1"/>
  <c r="Q77" i="1"/>
  <c r="R77" i="1"/>
  <c r="S77" i="1"/>
  <c r="M78" i="1"/>
  <c r="N78" i="1"/>
  <c r="O78" i="1"/>
  <c r="P78" i="1"/>
  <c r="Q78" i="1"/>
  <c r="R78" i="1"/>
  <c r="S78" i="1"/>
  <c r="M79" i="1"/>
  <c r="N79" i="1"/>
  <c r="O79" i="1"/>
  <c r="P79" i="1"/>
  <c r="Q79" i="1"/>
  <c r="R79" i="1"/>
  <c r="S79" i="1"/>
  <c r="M80" i="1"/>
  <c r="N80" i="1"/>
  <c r="O80" i="1"/>
  <c r="P80" i="1"/>
  <c r="Q80" i="1"/>
  <c r="R80" i="1"/>
  <c r="S80" i="1"/>
  <c r="M81" i="1"/>
  <c r="N81" i="1"/>
  <c r="O81" i="1"/>
  <c r="P81" i="1"/>
  <c r="Q81" i="1"/>
  <c r="R81" i="1"/>
  <c r="S81" i="1"/>
  <c r="M82" i="1"/>
  <c r="N82" i="1"/>
  <c r="O82" i="1"/>
  <c r="P82" i="1"/>
  <c r="Q82" i="1"/>
  <c r="R82" i="1"/>
  <c r="S82" i="1"/>
  <c r="M83" i="1"/>
  <c r="N83" i="1"/>
  <c r="O83" i="1"/>
  <c r="P83" i="1"/>
  <c r="Q83" i="1"/>
  <c r="R83" i="1"/>
  <c r="S83" i="1"/>
  <c r="M84" i="1"/>
  <c r="N84" i="1"/>
  <c r="O84" i="1"/>
  <c r="P84" i="1"/>
  <c r="Q84" i="1"/>
  <c r="R84" i="1"/>
  <c r="S84" i="1"/>
  <c r="M85" i="1"/>
  <c r="N85" i="1"/>
  <c r="O85" i="1"/>
  <c r="P85" i="1"/>
  <c r="Q85" i="1"/>
  <c r="R85" i="1"/>
  <c r="S85" i="1"/>
  <c r="M86" i="1"/>
  <c r="N86" i="1"/>
  <c r="O86" i="1"/>
  <c r="P86" i="1"/>
  <c r="Q86" i="1"/>
  <c r="R86" i="1"/>
  <c r="S86" i="1"/>
  <c r="M87" i="1"/>
  <c r="N87" i="1"/>
  <c r="O87" i="1"/>
  <c r="P87" i="1"/>
  <c r="Q87" i="1"/>
  <c r="R87" i="1"/>
  <c r="S87" i="1"/>
  <c r="M88" i="1"/>
  <c r="N88" i="1"/>
  <c r="O88" i="1"/>
  <c r="P88" i="1"/>
  <c r="Q88" i="1"/>
  <c r="R88" i="1"/>
  <c r="S88" i="1"/>
  <c r="M89" i="1"/>
  <c r="N89" i="1"/>
  <c r="O89" i="1"/>
  <c r="P89" i="1"/>
  <c r="Q89" i="1"/>
  <c r="R89" i="1"/>
  <c r="S89" i="1"/>
  <c r="M90" i="1"/>
  <c r="N90" i="1"/>
  <c r="O90" i="1"/>
  <c r="P90" i="1"/>
  <c r="Q90" i="1"/>
  <c r="R90" i="1"/>
  <c r="S90" i="1"/>
  <c r="M91" i="1"/>
  <c r="N91" i="1"/>
  <c r="O91" i="1"/>
  <c r="P91" i="1"/>
  <c r="Q91" i="1"/>
  <c r="R91" i="1"/>
  <c r="S91" i="1"/>
  <c r="M92" i="1"/>
  <c r="N92" i="1"/>
  <c r="O92" i="1"/>
  <c r="P92" i="1"/>
  <c r="Q92" i="1"/>
  <c r="R92" i="1"/>
  <c r="S92" i="1"/>
  <c r="M93" i="1"/>
  <c r="N93" i="1"/>
  <c r="O93" i="1"/>
  <c r="P93" i="1"/>
  <c r="Q93" i="1"/>
  <c r="R93" i="1"/>
  <c r="S93" i="1"/>
  <c r="M94" i="1"/>
  <c r="N94" i="1"/>
  <c r="O94" i="1"/>
  <c r="P94" i="1"/>
  <c r="Q94" i="1"/>
  <c r="R94" i="1"/>
  <c r="S94" i="1"/>
  <c r="M95" i="1"/>
  <c r="N95" i="1"/>
  <c r="O95" i="1"/>
  <c r="P95" i="1"/>
  <c r="Q95" i="1"/>
  <c r="R95" i="1"/>
  <c r="S95" i="1"/>
  <c r="M96" i="1"/>
  <c r="N96" i="1"/>
  <c r="O96" i="1"/>
  <c r="P96" i="1"/>
  <c r="Q96" i="1"/>
  <c r="R96" i="1"/>
  <c r="S96" i="1"/>
  <c r="M97" i="1"/>
  <c r="N97" i="1"/>
  <c r="O97" i="1"/>
  <c r="P97" i="1"/>
  <c r="Q97" i="1"/>
  <c r="R97" i="1"/>
  <c r="S97" i="1"/>
  <c r="M98" i="1"/>
  <c r="N98" i="1"/>
  <c r="O98" i="1"/>
  <c r="P98" i="1"/>
  <c r="Q98" i="1"/>
  <c r="R98" i="1"/>
  <c r="S98" i="1"/>
  <c r="M99" i="1"/>
  <c r="N99" i="1"/>
  <c r="O99" i="1"/>
  <c r="P99" i="1"/>
  <c r="Q99" i="1"/>
  <c r="R99" i="1"/>
  <c r="S99" i="1"/>
  <c r="M100" i="1"/>
  <c r="N100" i="1"/>
  <c r="O100" i="1"/>
  <c r="P100" i="1"/>
  <c r="Q100" i="1"/>
  <c r="R100" i="1"/>
  <c r="S100" i="1"/>
  <c r="M101" i="1"/>
  <c r="N101" i="1"/>
  <c r="O101" i="1"/>
  <c r="P101" i="1"/>
  <c r="Q101" i="1"/>
  <c r="R101" i="1"/>
  <c r="S101" i="1"/>
  <c r="M102" i="1"/>
  <c r="N102" i="1"/>
  <c r="O102" i="1"/>
  <c r="P102" i="1"/>
  <c r="Q102" i="1"/>
  <c r="R102" i="1"/>
  <c r="S102" i="1"/>
  <c r="M103" i="1"/>
  <c r="N103" i="1"/>
  <c r="O103" i="1"/>
  <c r="P103" i="1"/>
  <c r="Q103" i="1"/>
  <c r="R103" i="1"/>
  <c r="S103" i="1"/>
  <c r="M104" i="1"/>
  <c r="N104" i="1"/>
  <c r="O104" i="1"/>
  <c r="P104" i="1"/>
  <c r="Q104" i="1"/>
  <c r="R104" i="1"/>
  <c r="S104" i="1"/>
  <c r="M105" i="1"/>
  <c r="N105" i="1"/>
  <c r="O105" i="1"/>
  <c r="P105" i="1"/>
  <c r="Q105" i="1"/>
  <c r="R105" i="1"/>
  <c r="S105" i="1"/>
  <c r="M106" i="1"/>
  <c r="N106" i="1"/>
  <c r="O106" i="1"/>
  <c r="P106" i="1"/>
  <c r="Q106" i="1"/>
  <c r="R106" i="1"/>
  <c r="S106" i="1"/>
  <c r="M107" i="1"/>
  <c r="N107" i="1"/>
  <c r="O107" i="1"/>
  <c r="P107" i="1"/>
  <c r="Q107" i="1"/>
  <c r="R107" i="1"/>
  <c r="S107" i="1"/>
  <c r="M108" i="1"/>
  <c r="N108" i="1"/>
  <c r="O108" i="1"/>
  <c r="P108" i="1"/>
  <c r="Q108" i="1"/>
  <c r="R108" i="1"/>
  <c r="S108" i="1"/>
  <c r="M109" i="1"/>
  <c r="N109" i="1"/>
  <c r="O109" i="1"/>
  <c r="P109" i="1"/>
  <c r="Q109" i="1"/>
  <c r="R109" i="1"/>
  <c r="S109" i="1"/>
  <c r="M110" i="1"/>
  <c r="N110" i="1"/>
  <c r="O110" i="1"/>
  <c r="P110" i="1"/>
  <c r="Q110" i="1"/>
  <c r="R110" i="1"/>
  <c r="S110" i="1"/>
  <c r="M111" i="1"/>
  <c r="N111" i="1"/>
  <c r="O111" i="1"/>
  <c r="P111" i="1"/>
  <c r="Q111" i="1"/>
  <c r="R111" i="1"/>
  <c r="S111" i="1"/>
  <c r="M112" i="1"/>
  <c r="N112" i="1"/>
  <c r="O112" i="1"/>
  <c r="P112" i="1"/>
  <c r="Q112" i="1"/>
  <c r="R112" i="1"/>
  <c r="S112" i="1"/>
  <c r="M113" i="1"/>
  <c r="N113" i="1"/>
  <c r="O113" i="1"/>
  <c r="P113" i="1"/>
  <c r="Q113" i="1"/>
  <c r="R113" i="1"/>
  <c r="S113" i="1"/>
  <c r="M114" i="1"/>
  <c r="N114" i="1"/>
  <c r="O114" i="1"/>
  <c r="P114" i="1"/>
  <c r="Q114" i="1"/>
  <c r="R114" i="1"/>
  <c r="S114" i="1"/>
  <c r="M115" i="1"/>
  <c r="N115" i="1"/>
  <c r="O115" i="1"/>
  <c r="P115" i="1"/>
  <c r="Q115" i="1"/>
  <c r="R115" i="1"/>
  <c r="S115" i="1"/>
  <c r="M116" i="1"/>
  <c r="N116" i="1"/>
  <c r="O116" i="1"/>
  <c r="P116" i="1"/>
  <c r="Q116" i="1"/>
  <c r="R116" i="1"/>
  <c r="S116" i="1"/>
  <c r="M117" i="1"/>
  <c r="N117" i="1"/>
  <c r="O117" i="1"/>
  <c r="P117" i="1"/>
  <c r="Q117" i="1"/>
  <c r="R117" i="1"/>
  <c r="S117" i="1"/>
  <c r="M118" i="1"/>
  <c r="N118" i="1"/>
  <c r="O118" i="1"/>
  <c r="P118" i="1"/>
  <c r="Q118" i="1"/>
  <c r="R118" i="1"/>
  <c r="S118" i="1"/>
  <c r="M119" i="1"/>
  <c r="N119" i="1"/>
  <c r="O119" i="1"/>
  <c r="P119" i="1"/>
  <c r="Q119" i="1"/>
  <c r="R119" i="1"/>
  <c r="S119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M123" i="1"/>
  <c r="N123" i="1"/>
  <c r="O123" i="1"/>
  <c r="P123" i="1"/>
  <c r="Q123" i="1"/>
  <c r="R123" i="1"/>
  <c r="S123" i="1"/>
  <c r="M124" i="1"/>
  <c r="N124" i="1"/>
  <c r="O124" i="1"/>
  <c r="P124" i="1"/>
  <c r="Q124" i="1"/>
  <c r="R124" i="1"/>
  <c r="S124" i="1"/>
  <c r="M125" i="1"/>
  <c r="N125" i="1"/>
  <c r="O125" i="1"/>
  <c r="P125" i="1"/>
  <c r="Q125" i="1"/>
  <c r="R125" i="1"/>
  <c r="S125" i="1"/>
  <c r="M126" i="1"/>
  <c r="N126" i="1"/>
  <c r="O126" i="1"/>
  <c r="P126" i="1"/>
  <c r="Q126" i="1"/>
  <c r="R126" i="1"/>
  <c r="S126" i="1"/>
  <c r="M127" i="1"/>
  <c r="N127" i="1"/>
  <c r="O127" i="1"/>
  <c r="P127" i="1"/>
  <c r="Q127" i="1"/>
  <c r="R127" i="1"/>
  <c r="S127" i="1"/>
  <c r="M128" i="1"/>
  <c r="N128" i="1"/>
  <c r="O128" i="1"/>
  <c r="P128" i="1"/>
  <c r="Q128" i="1"/>
  <c r="R128" i="1"/>
  <c r="S128" i="1"/>
  <c r="M129" i="1"/>
  <c r="N129" i="1"/>
  <c r="O129" i="1"/>
  <c r="P129" i="1"/>
  <c r="Q129" i="1"/>
  <c r="R129" i="1"/>
  <c r="S129" i="1"/>
  <c r="M130" i="1"/>
  <c r="N130" i="1"/>
  <c r="O130" i="1"/>
  <c r="P130" i="1"/>
  <c r="Q130" i="1"/>
  <c r="R130" i="1"/>
  <c r="S130" i="1"/>
  <c r="M131" i="1"/>
  <c r="N131" i="1"/>
  <c r="O131" i="1"/>
  <c r="P131" i="1"/>
  <c r="Q131" i="1"/>
  <c r="R131" i="1"/>
  <c r="S131" i="1"/>
  <c r="M132" i="1"/>
  <c r="N132" i="1"/>
  <c r="O132" i="1"/>
  <c r="P132" i="1"/>
  <c r="Q132" i="1"/>
  <c r="R132" i="1"/>
  <c r="S132" i="1"/>
  <c r="M133" i="1"/>
  <c r="N133" i="1"/>
  <c r="O133" i="1"/>
  <c r="P133" i="1"/>
  <c r="Q133" i="1"/>
  <c r="R133" i="1"/>
  <c r="S133" i="1"/>
  <c r="M134" i="1"/>
  <c r="N134" i="1"/>
  <c r="O134" i="1"/>
  <c r="P134" i="1"/>
  <c r="Q134" i="1"/>
  <c r="R134" i="1"/>
  <c r="S134" i="1"/>
  <c r="M135" i="1"/>
  <c r="N135" i="1"/>
  <c r="O135" i="1"/>
  <c r="P135" i="1"/>
  <c r="Q135" i="1"/>
  <c r="R135" i="1"/>
  <c r="S135" i="1"/>
  <c r="M136" i="1"/>
  <c r="N136" i="1"/>
  <c r="O136" i="1"/>
  <c r="P136" i="1"/>
  <c r="Q136" i="1"/>
  <c r="R136" i="1"/>
  <c r="S136" i="1"/>
  <c r="M137" i="1"/>
  <c r="N137" i="1"/>
  <c r="O137" i="1"/>
  <c r="P137" i="1"/>
  <c r="Q137" i="1"/>
  <c r="R137" i="1"/>
  <c r="S137" i="1"/>
  <c r="M138" i="1"/>
  <c r="N138" i="1"/>
  <c r="O138" i="1"/>
  <c r="P138" i="1"/>
  <c r="Q138" i="1"/>
  <c r="R138" i="1"/>
  <c r="S138" i="1"/>
  <c r="M139" i="1"/>
  <c r="N139" i="1"/>
  <c r="O139" i="1"/>
  <c r="P139" i="1"/>
  <c r="Q139" i="1"/>
  <c r="R139" i="1"/>
  <c r="S139" i="1"/>
  <c r="M140" i="1"/>
  <c r="N140" i="1"/>
  <c r="O140" i="1"/>
  <c r="P140" i="1"/>
  <c r="Q140" i="1"/>
  <c r="R140" i="1"/>
  <c r="S140" i="1"/>
  <c r="M141" i="1"/>
  <c r="N141" i="1"/>
  <c r="O141" i="1"/>
  <c r="P141" i="1"/>
  <c r="Q141" i="1"/>
  <c r="R141" i="1"/>
  <c r="S141" i="1"/>
  <c r="M142" i="1"/>
  <c r="N142" i="1"/>
  <c r="O142" i="1"/>
  <c r="P142" i="1"/>
  <c r="Q142" i="1"/>
  <c r="R142" i="1"/>
  <c r="S142" i="1"/>
  <c r="M143" i="1"/>
  <c r="N143" i="1"/>
  <c r="O143" i="1"/>
  <c r="P143" i="1"/>
  <c r="Q143" i="1"/>
  <c r="R143" i="1"/>
  <c r="S143" i="1"/>
  <c r="M144" i="1"/>
  <c r="N144" i="1"/>
  <c r="O144" i="1"/>
  <c r="P144" i="1"/>
  <c r="Q144" i="1"/>
  <c r="R144" i="1"/>
  <c r="S144" i="1"/>
  <c r="M145" i="1"/>
  <c r="N145" i="1"/>
  <c r="O145" i="1"/>
  <c r="P145" i="1"/>
  <c r="Q145" i="1"/>
  <c r="R145" i="1"/>
  <c r="S145" i="1"/>
  <c r="M146" i="1"/>
  <c r="N146" i="1"/>
  <c r="O146" i="1"/>
  <c r="P146" i="1"/>
  <c r="Q146" i="1"/>
  <c r="R146" i="1"/>
  <c r="S146" i="1"/>
  <c r="M147" i="1"/>
  <c r="N147" i="1"/>
  <c r="O147" i="1"/>
  <c r="P147" i="1"/>
  <c r="Q147" i="1"/>
  <c r="R147" i="1"/>
  <c r="S147" i="1"/>
  <c r="M148" i="1"/>
  <c r="N148" i="1"/>
  <c r="O148" i="1"/>
  <c r="P148" i="1"/>
  <c r="Q148" i="1"/>
  <c r="R148" i="1"/>
  <c r="S148" i="1"/>
  <c r="M149" i="1"/>
  <c r="N149" i="1"/>
  <c r="O149" i="1"/>
  <c r="P149" i="1"/>
  <c r="Q149" i="1"/>
  <c r="R149" i="1"/>
  <c r="S149" i="1"/>
  <c r="M150" i="1"/>
  <c r="N150" i="1"/>
  <c r="O150" i="1"/>
  <c r="P150" i="1"/>
  <c r="Q150" i="1"/>
  <c r="R150" i="1"/>
  <c r="S150" i="1"/>
  <c r="M151" i="1"/>
  <c r="N151" i="1"/>
  <c r="O151" i="1"/>
  <c r="P151" i="1"/>
  <c r="Q151" i="1"/>
  <c r="R151" i="1"/>
  <c r="S151" i="1"/>
  <c r="M152" i="1"/>
  <c r="N152" i="1"/>
  <c r="O152" i="1"/>
  <c r="P152" i="1"/>
  <c r="Q152" i="1"/>
  <c r="R152" i="1"/>
  <c r="S152" i="1"/>
  <c r="M153" i="1"/>
  <c r="N153" i="1"/>
  <c r="O153" i="1"/>
  <c r="P153" i="1"/>
  <c r="Q153" i="1"/>
  <c r="R153" i="1"/>
  <c r="S153" i="1"/>
  <c r="M154" i="1"/>
  <c r="N154" i="1"/>
  <c r="O154" i="1"/>
  <c r="P154" i="1"/>
  <c r="Q154" i="1"/>
  <c r="R154" i="1"/>
  <c r="S154" i="1"/>
  <c r="M155" i="1"/>
  <c r="N155" i="1"/>
  <c r="O155" i="1"/>
  <c r="P155" i="1"/>
  <c r="Q155" i="1"/>
  <c r="R155" i="1"/>
  <c r="S155" i="1"/>
  <c r="M156" i="1"/>
  <c r="N156" i="1"/>
  <c r="O156" i="1"/>
  <c r="P156" i="1"/>
  <c r="Q156" i="1"/>
  <c r="R156" i="1"/>
  <c r="S156" i="1"/>
  <c r="M157" i="1"/>
  <c r="N157" i="1"/>
  <c r="O157" i="1"/>
  <c r="P157" i="1"/>
  <c r="Q157" i="1"/>
  <c r="R157" i="1"/>
  <c r="S157" i="1"/>
  <c r="M158" i="1"/>
  <c r="N158" i="1"/>
  <c r="O158" i="1"/>
  <c r="P158" i="1"/>
  <c r="Q158" i="1"/>
  <c r="R158" i="1"/>
  <c r="S158" i="1"/>
  <c r="M159" i="1"/>
  <c r="N159" i="1"/>
  <c r="O159" i="1"/>
  <c r="P159" i="1"/>
  <c r="Q159" i="1"/>
  <c r="R159" i="1"/>
  <c r="S159" i="1"/>
  <c r="M160" i="1"/>
  <c r="N160" i="1"/>
  <c r="O160" i="1"/>
  <c r="P160" i="1"/>
  <c r="Q160" i="1"/>
  <c r="R160" i="1"/>
  <c r="S160" i="1"/>
  <c r="M161" i="1"/>
  <c r="N161" i="1"/>
  <c r="O161" i="1"/>
  <c r="P161" i="1"/>
  <c r="Q161" i="1"/>
  <c r="R161" i="1"/>
  <c r="S161" i="1"/>
  <c r="M162" i="1"/>
  <c r="N162" i="1"/>
  <c r="O162" i="1"/>
  <c r="P162" i="1"/>
  <c r="Q162" i="1"/>
  <c r="R162" i="1"/>
  <c r="S162" i="1"/>
  <c r="M163" i="1"/>
  <c r="N163" i="1"/>
  <c r="O163" i="1"/>
  <c r="P163" i="1"/>
  <c r="Q163" i="1"/>
  <c r="R163" i="1"/>
  <c r="S163" i="1"/>
  <c r="M164" i="1"/>
  <c r="N164" i="1"/>
  <c r="O164" i="1"/>
  <c r="P164" i="1"/>
  <c r="Q164" i="1"/>
  <c r="R164" i="1"/>
  <c r="S164" i="1"/>
  <c r="M165" i="1"/>
  <c r="N165" i="1"/>
  <c r="O165" i="1"/>
  <c r="P165" i="1"/>
  <c r="Q165" i="1"/>
  <c r="R165" i="1"/>
  <c r="S165" i="1"/>
  <c r="M166" i="1"/>
  <c r="N166" i="1"/>
  <c r="O166" i="1"/>
  <c r="P166" i="1"/>
  <c r="Q166" i="1"/>
  <c r="R166" i="1"/>
  <c r="S166" i="1"/>
  <c r="M167" i="1"/>
  <c r="N167" i="1"/>
  <c r="O167" i="1"/>
  <c r="P167" i="1"/>
  <c r="Q167" i="1"/>
  <c r="R167" i="1"/>
  <c r="S167" i="1"/>
  <c r="M168" i="1"/>
  <c r="N168" i="1"/>
  <c r="O168" i="1"/>
  <c r="P168" i="1"/>
  <c r="Q168" i="1"/>
  <c r="R168" i="1"/>
  <c r="S168" i="1"/>
  <c r="M169" i="1"/>
  <c r="N169" i="1"/>
  <c r="O169" i="1"/>
  <c r="P169" i="1"/>
  <c r="Q169" i="1"/>
  <c r="R169" i="1"/>
  <c r="S169" i="1"/>
  <c r="M170" i="1"/>
  <c r="N170" i="1"/>
  <c r="O170" i="1"/>
  <c r="P170" i="1"/>
  <c r="Q170" i="1"/>
  <c r="R170" i="1"/>
  <c r="S170" i="1"/>
  <c r="M171" i="1"/>
  <c r="N171" i="1"/>
  <c r="O171" i="1"/>
  <c r="P171" i="1"/>
  <c r="Q171" i="1"/>
  <c r="R171" i="1"/>
  <c r="S171" i="1"/>
  <c r="M172" i="1"/>
  <c r="N172" i="1"/>
  <c r="O172" i="1"/>
  <c r="P172" i="1"/>
  <c r="Q172" i="1"/>
  <c r="R172" i="1"/>
  <c r="S172" i="1"/>
  <c r="M173" i="1"/>
  <c r="N173" i="1"/>
  <c r="O173" i="1"/>
  <c r="P173" i="1"/>
  <c r="Q173" i="1"/>
  <c r="R173" i="1"/>
  <c r="S173" i="1"/>
  <c r="M174" i="1"/>
  <c r="N174" i="1"/>
  <c r="O174" i="1"/>
  <c r="P174" i="1"/>
  <c r="Q174" i="1"/>
  <c r="R174" i="1"/>
  <c r="S174" i="1"/>
  <c r="M175" i="1"/>
  <c r="N175" i="1"/>
  <c r="O175" i="1"/>
  <c r="P175" i="1"/>
  <c r="Q175" i="1"/>
  <c r="R175" i="1"/>
  <c r="S175" i="1"/>
  <c r="M176" i="1"/>
  <c r="N176" i="1"/>
  <c r="O176" i="1"/>
  <c r="P176" i="1"/>
  <c r="Q176" i="1"/>
  <c r="R176" i="1"/>
  <c r="S176" i="1"/>
  <c r="M177" i="1"/>
  <c r="N177" i="1"/>
  <c r="O177" i="1"/>
  <c r="P177" i="1"/>
  <c r="Q177" i="1"/>
  <c r="R177" i="1"/>
  <c r="S177" i="1"/>
  <c r="M178" i="1"/>
  <c r="N178" i="1"/>
  <c r="O178" i="1"/>
  <c r="P178" i="1"/>
  <c r="Q178" i="1"/>
  <c r="R178" i="1"/>
  <c r="S178" i="1"/>
  <c r="M179" i="1"/>
  <c r="N179" i="1"/>
  <c r="O179" i="1"/>
  <c r="P179" i="1"/>
  <c r="Q179" i="1"/>
  <c r="R179" i="1"/>
  <c r="S179" i="1"/>
  <c r="M180" i="1"/>
  <c r="N180" i="1"/>
  <c r="O180" i="1"/>
  <c r="P180" i="1"/>
  <c r="Q180" i="1"/>
  <c r="R180" i="1"/>
  <c r="S180" i="1"/>
  <c r="M181" i="1"/>
  <c r="N181" i="1"/>
  <c r="O181" i="1"/>
  <c r="P181" i="1"/>
  <c r="Q181" i="1"/>
  <c r="R181" i="1"/>
  <c r="S181" i="1"/>
  <c r="M182" i="1"/>
  <c r="N182" i="1"/>
  <c r="O182" i="1"/>
  <c r="P182" i="1"/>
  <c r="Q182" i="1"/>
  <c r="R182" i="1"/>
  <c r="S182" i="1"/>
  <c r="M183" i="1"/>
  <c r="N183" i="1"/>
  <c r="O183" i="1"/>
  <c r="P183" i="1"/>
  <c r="Q183" i="1"/>
  <c r="R183" i="1"/>
  <c r="S183" i="1"/>
  <c r="M184" i="1"/>
  <c r="N184" i="1"/>
  <c r="O184" i="1"/>
  <c r="P184" i="1"/>
  <c r="Q184" i="1"/>
  <c r="R184" i="1"/>
  <c r="S184" i="1"/>
  <c r="M185" i="1"/>
  <c r="N185" i="1"/>
  <c r="O185" i="1"/>
  <c r="P185" i="1"/>
  <c r="Q185" i="1"/>
  <c r="R185" i="1"/>
  <c r="S185" i="1"/>
  <c r="M186" i="1"/>
  <c r="N186" i="1"/>
  <c r="O186" i="1"/>
  <c r="P186" i="1"/>
  <c r="Q186" i="1"/>
  <c r="R186" i="1"/>
  <c r="S186" i="1"/>
  <c r="M187" i="1"/>
  <c r="N187" i="1"/>
  <c r="O187" i="1"/>
  <c r="P187" i="1"/>
  <c r="Q187" i="1"/>
  <c r="R187" i="1"/>
  <c r="S187" i="1"/>
  <c r="M188" i="1"/>
  <c r="N188" i="1"/>
  <c r="O188" i="1"/>
  <c r="P188" i="1"/>
  <c r="Q188" i="1"/>
  <c r="R188" i="1"/>
  <c r="S188" i="1"/>
  <c r="M189" i="1"/>
  <c r="N189" i="1"/>
  <c r="O189" i="1"/>
  <c r="P189" i="1"/>
  <c r="Q189" i="1"/>
  <c r="R189" i="1"/>
  <c r="S189" i="1"/>
  <c r="M190" i="1"/>
  <c r="N190" i="1"/>
  <c r="O190" i="1"/>
  <c r="P190" i="1"/>
  <c r="Q190" i="1"/>
  <c r="R190" i="1"/>
  <c r="S190" i="1"/>
  <c r="M191" i="1"/>
  <c r="N191" i="1"/>
  <c r="O191" i="1"/>
  <c r="P191" i="1"/>
  <c r="Q191" i="1"/>
  <c r="R191" i="1"/>
  <c r="S191" i="1"/>
  <c r="M192" i="1"/>
  <c r="N192" i="1"/>
  <c r="O192" i="1"/>
  <c r="P192" i="1"/>
  <c r="Q192" i="1"/>
  <c r="R192" i="1"/>
  <c r="S192" i="1"/>
  <c r="M193" i="1"/>
  <c r="N193" i="1"/>
  <c r="O193" i="1"/>
  <c r="P193" i="1"/>
  <c r="Q193" i="1"/>
  <c r="R193" i="1"/>
  <c r="S193" i="1"/>
  <c r="M194" i="1"/>
  <c r="N194" i="1"/>
  <c r="O194" i="1"/>
  <c r="P194" i="1"/>
  <c r="Q194" i="1"/>
  <c r="R194" i="1"/>
  <c r="S194" i="1"/>
  <c r="M195" i="1"/>
  <c r="N195" i="1"/>
  <c r="O195" i="1"/>
  <c r="P195" i="1"/>
  <c r="Q195" i="1"/>
  <c r="R195" i="1"/>
  <c r="S195" i="1"/>
  <c r="M196" i="1"/>
  <c r="N196" i="1"/>
  <c r="O196" i="1"/>
  <c r="P196" i="1"/>
  <c r="Q196" i="1"/>
  <c r="R196" i="1"/>
  <c r="S196" i="1"/>
  <c r="M197" i="1"/>
  <c r="N197" i="1"/>
  <c r="O197" i="1"/>
  <c r="P197" i="1"/>
  <c r="Q197" i="1"/>
  <c r="R197" i="1"/>
  <c r="S197" i="1"/>
  <c r="M198" i="1"/>
  <c r="N198" i="1"/>
  <c r="O198" i="1"/>
  <c r="P198" i="1"/>
  <c r="Q198" i="1"/>
  <c r="R198" i="1"/>
  <c r="S198" i="1"/>
  <c r="M199" i="1"/>
  <c r="N199" i="1"/>
  <c r="O199" i="1"/>
  <c r="P199" i="1"/>
  <c r="Q199" i="1"/>
  <c r="R199" i="1"/>
  <c r="S199" i="1"/>
  <c r="M200" i="1"/>
  <c r="N200" i="1"/>
  <c r="O200" i="1"/>
  <c r="P200" i="1"/>
  <c r="Q200" i="1"/>
  <c r="R200" i="1"/>
  <c r="S200" i="1"/>
  <c r="M201" i="1"/>
  <c r="N201" i="1"/>
  <c r="O201" i="1"/>
  <c r="P201" i="1"/>
  <c r="Q201" i="1"/>
  <c r="R201" i="1"/>
  <c r="S201" i="1"/>
  <c r="M202" i="1"/>
  <c r="N202" i="1"/>
  <c r="O202" i="1"/>
  <c r="P202" i="1"/>
  <c r="Q202" i="1"/>
  <c r="R202" i="1"/>
  <c r="S202" i="1"/>
  <c r="M203" i="1"/>
  <c r="N203" i="1"/>
  <c r="O203" i="1"/>
  <c r="P203" i="1"/>
  <c r="Q203" i="1"/>
  <c r="R203" i="1"/>
  <c r="S203" i="1"/>
  <c r="M204" i="1"/>
  <c r="N204" i="1"/>
  <c r="O204" i="1"/>
  <c r="P204" i="1"/>
  <c r="Q204" i="1"/>
  <c r="R204" i="1"/>
  <c r="S204" i="1"/>
  <c r="M205" i="1"/>
  <c r="N205" i="1"/>
  <c r="O205" i="1"/>
  <c r="P205" i="1"/>
  <c r="Q205" i="1"/>
  <c r="R205" i="1"/>
  <c r="S205" i="1"/>
  <c r="M206" i="1"/>
  <c r="N206" i="1"/>
  <c r="O206" i="1"/>
  <c r="P206" i="1"/>
  <c r="Q206" i="1"/>
  <c r="R206" i="1"/>
  <c r="S206" i="1"/>
  <c r="M207" i="1"/>
  <c r="N207" i="1"/>
  <c r="O207" i="1"/>
  <c r="P207" i="1"/>
  <c r="Q207" i="1"/>
  <c r="R207" i="1"/>
  <c r="S207" i="1"/>
  <c r="M208" i="1"/>
  <c r="N208" i="1"/>
  <c r="O208" i="1"/>
  <c r="P208" i="1"/>
  <c r="Q208" i="1"/>
  <c r="R208" i="1"/>
  <c r="S208" i="1"/>
  <c r="M209" i="1"/>
  <c r="N209" i="1"/>
  <c r="O209" i="1"/>
  <c r="P209" i="1"/>
  <c r="Q209" i="1"/>
  <c r="R209" i="1"/>
  <c r="S209" i="1"/>
  <c r="M210" i="1"/>
  <c r="N210" i="1"/>
  <c r="O210" i="1"/>
  <c r="P210" i="1"/>
  <c r="Q210" i="1"/>
  <c r="R210" i="1"/>
  <c r="S210" i="1"/>
  <c r="M211" i="1"/>
  <c r="N211" i="1"/>
  <c r="O211" i="1"/>
  <c r="P211" i="1"/>
  <c r="Q211" i="1"/>
  <c r="R211" i="1"/>
  <c r="S211" i="1"/>
  <c r="M212" i="1"/>
  <c r="N212" i="1"/>
  <c r="O212" i="1"/>
  <c r="P212" i="1"/>
  <c r="Q212" i="1"/>
  <c r="R212" i="1"/>
  <c r="S212" i="1"/>
  <c r="M213" i="1"/>
  <c r="N213" i="1"/>
  <c r="O213" i="1"/>
  <c r="P213" i="1"/>
  <c r="Q213" i="1"/>
  <c r="R213" i="1"/>
  <c r="S213" i="1"/>
  <c r="M214" i="1"/>
  <c r="N214" i="1"/>
  <c r="O214" i="1"/>
  <c r="P214" i="1"/>
  <c r="Q214" i="1"/>
  <c r="R214" i="1"/>
  <c r="S214" i="1"/>
  <c r="M215" i="1"/>
  <c r="N215" i="1"/>
  <c r="O215" i="1"/>
  <c r="P215" i="1"/>
  <c r="Q215" i="1"/>
  <c r="R215" i="1"/>
  <c r="S215" i="1"/>
  <c r="M216" i="1"/>
  <c r="N216" i="1"/>
  <c r="O216" i="1"/>
  <c r="P216" i="1"/>
  <c r="Q216" i="1"/>
  <c r="R216" i="1"/>
  <c r="S216" i="1"/>
  <c r="M217" i="1"/>
  <c r="N217" i="1"/>
  <c r="O217" i="1"/>
  <c r="P217" i="1"/>
  <c r="Q217" i="1"/>
  <c r="R217" i="1"/>
  <c r="S217" i="1"/>
  <c r="M218" i="1"/>
  <c r="N218" i="1"/>
  <c r="O218" i="1"/>
  <c r="P218" i="1"/>
  <c r="Q218" i="1"/>
  <c r="R218" i="1"/>
  <c r="S218" i="1"/>
  <c r="M219" i="1"/>
  <c r="N219" i="1"/>
  <c r="O219" i="1"/>
  <c r="P219" i="1"/>
  <c r="Q219" i="1"/>
  <c r="R219" i="1"/>
  <c r="S219" i="1"/>
  <c r="M220" i="1"/>
  <c r="N220" i="1"/>
  <c r="O220" i="1"/>
  <c r="P220" i="1"/>
  <c r="Q220" i="1"/>
  <c r="R220" i="1"/>
  <c r="S220" i="1"/>
  <c r="M221" i="1"/>
  <c r="N221" i="1"/>
  <c r="O221" i="1"/>
  <c r="P221" i="1"/>
  <c r="Q221" i="1"/>
  <c r="R221" i="1"/>
  <c r="S221" i="1"/>
  <c r="M222" i="1"/>
  <c r="N222" i="1"/>
  <c r="O222" i="1"/>
  <c r="P222" i="1"/>
  <c r="Q222" i="1"/>
  <c r="R222" i="1"/>
  <c r="S222" i="1"/>
  <c r="M223" i="1"/>
  <c r="N223" i="1"/>
  <c r="O223" i="1"/>
  <c r="P223" i="1"/>
  <c r="Q223" i="1"/>
  <c r="R223" i="1"/>
  <c r="S223" i="1"/>
  <c r="M224" i="1"/>
  <c r="N224" i="1"/>
  <c r="O224" i="1"/>
  <c r="P224" i="1"/>
  <c r="Q224" i="1"/>
  <c r="R224" i="1"/>
  <c r="S224" i="1"/>
  <c r="M225" i="1"/>
  <c r="N225" i="1"/>
  <c r="O225" i="1"/>
  <c r="P225" i="1"/>
  <c r="Q225" i="1"/>
  <c r="R225" i="1"/>
  <c r="S225" i="1"/>
  <c r="M226" i="1"/>
  <c r="N226" i="1"/>
  <c r="O226" i="1"/>
  <c r="P226" i="1"/>
  <c r="Q226" i="1"/>
  <c r="R226" i="1"/>
  <c r="S226" i="1"/>
  <c r="M227" i="1"/>
  <c r="N227" i="1"/>
  <c r="O227" i="1"/>
  <c r="P227" i="1"/>
  <c r="Q227" i="1"/>
  <c r="R227" i="1"/>
  <c r="S227" i="1"/>
  <c r="M228" i="1"/>
  <c r="N228" i="1"/>
  <c r="O228" i="1"/>
  <c r="P228" i="1"/>
  <c r="Q228" i="1"/>
  <c r="R228" i="1"/>
  <c r="S228" i="1"/>
  <c r="M229" i="1"/>
  <c r="N229" i="1"/>
  <c r="O229" i="1"/>
  <c r="P229" i="1"/>
  <c r="Q229" i="1"/>
  <c r="R229" i="1"/>
  <c r="S229" i="1"/>
  <c r="M230" i="1"/>
  <c r="N230" i="1"/>
  <c r="O230" i="1"/>
  <c r="P230" i="1"/>
  <c r="Q230" i="1"/>
  <c r="R230" i="1"/>
  <c r="S230" i="1"/>
  <c r="M231" i="1"/>
  <c r="N231" i="1"/>
  <c r="O231" i="1"/>
  <c r="P231" i="1"/>
  <c r="Q231" i="1"/>
  <c r="R231" i="1"/>
  <c r="S231" i="1"/>
  <c r="M232" i="1"/>
  <c r="N232" i="1"/>
  <c r="O232" i="1"/>
  <c r="P232" i="1"/>
  <c r="Q232" i="1"/>
  <c r="R232" i="1"/>
  <c r="S232" i="1"/>
  <c r="M233" i="1"/>
  <c r="N233" i="1"/>
  <c r="O233" i="1"/>
  <c r="P233" i="1"/>
  <c r="Q233" i="1"/>
  <c r="R233" i="1"/>
  <c r="S233" i="1"/>
  <c r="M234" i="1"/>
  <c r="N234" i="1"/>
  <c r="O234" i="1"/>
  <c r="P234" i="1"/>
  <c r="Q234" i="1"/>
  <c r="R234" i="1"/>
  <c r="S234" i="1"/>
  <c r="M235" i="1"/>
  <c r="N235" i="1"/>
  <c r="O235" i="1"/>
  <c r="P235" i="1"/>
  <c r="Q235" i="1"/>
  <c r="R235" i="1"/>
  <c r="S235" i="1"/>
  <c r="M236" i="1"/>
  <c r="N236" i="1"/>
  <c r="O236" i="1"/>
  <c r="P236" i="1"/>
  <c r="Q236" i="1"/>
  <c r="R236" i="1"/>
  <c r="S236" i="1"/>
  <c r="M237" i="1"/>
  <c r="N237" i="1"/>
  <c r="O237" i="1"/>
  <c r="P237" i="1"/>
  <c r="Q237" i="1"/>
  <c r="R237" i="1"/>
  <c r="S237" i="1"/>
  <c r="M238" i="1"/>
  <c r="N238" i="1"/>
  <c r="O238" i="1"/>
  <c r="P238" i="1"/>
  <c r="Q238" i="1"/>
  <c r="R238" i="1"/>
  <c r="S238" i="1"/>
  <c r="M239" i="1"/>
  <c r="N239" i="1"/>
  <c r="O239" i="1"/>
  <c r="P239" i="1"/>
  <c r="Q239" i="1"/>
  <c r="R239" i="1"/>
  <c r="S239" i="1"/>
  <c r="M240" i="1"/>
  <c r="N240" i="1"/>
  <c r="O240" i="1"/>
  <c r="P240" i="1"/>
  <c r="Q240" i="1"/>
  <c r="R240" i="1"/>
  <c r="S240" i="1"/>
  <c r="M241" i="1"/>
  <c r="N241" i="1"/>
  <c r="O241" i="1"/>
  <c r="P241" i="1"/>
  <c r="Q241" i="1"/>
  <c r="R241" i="1"/>
  <c r="S241" i="1"/>
  <c r="M242" i="1"/>
  <c r="N242" i="1"/>
  <c r="O242" i="1"/>
  <c r="P242" i="1"/>
  <c r="Q242" i="1"/>
  <c r="R242" i="1"/>
  <c r="S242" i="1"/>
  <c r="M243" i="1"/>
  <c r="N243" i="1"/>
  <c r="O243" i="1"/>
  <c r="P243" i="1"/>
  <c r="Q243" i="1"/>
  <c r="R243" i="1"/>
  <c r="S243" i="1"/>
  <c r="M244" i="1"/>
  <c r="N244" i="1"/>
  <c r="O244" i="1"/>
  <c r="P244" i="1"/>
  <c r="Q244" i="1"/>
  <c r="R244" i="1"/>
  <c r="S244" i="1"/>
  <c r="M245" i="1"/>
  <c r="N245" i="1"/>
  <c r="O245" i="1"/>
  <c r="P245" i="1"/>
  <c r="Q245" i="1"/>
  <c r="R245" i="1"/>
  <c r="S245" i="1"/>
  <c r="M246" i="1"/>
  <c r="N246" i="1"/>
  <c r="O246" i="1"/>
  <c r="P246" i="1"/>
  <c r="Q246" i="1"/>
  <c r="R246" i="1"/>
  <c r="S246" i="1"/>
  <c r="M247" i="1"/>
  <c r="N247" i="1"/>
  <c r="O247" i="1"/>
  <c r="P247" i="1"/>
  <c r="Q247" i="1"/>
  <c r="R247" i="1"/>
  <c r="S247" i="1"/>
  <c r="M248" i="1"/>
  <c r="N248" i="1"/>
  <c r="O248" i="1"/>
  <c r="P248" i="1"/>
  <c r="Q248" i="1"/>
  <c r="R248" i="1"/>
  <c r="S248" i="1"/>
  <c r="M249" i="1"/>
  <c r="N249" i="1"/>
  <c r="O249" i="1"/>
  <c r="P249" i="1"/>
  <c r="Q249" i="1"/>
  <c r="R249" i="1"/>
  <c r="S249" i="1"/>
  <c r="M250" i="1"/>
  <c r="N250" i="1"/>
  <c r="O250" i="1"/>
  <c r="P250" i="1"/>
  <c r="Q250" i="1"/>
  <c r="R250" i="1"/>
  <c r="S250" i="1"/>
  <c r="M251" i="1"/>
  <c r="N251" i="1"/>
  <c r="O251" i="1"/>
  <c r="P251" i="1"/>
  <c r="Q251" i="1"/>
  <c r="R251" i="1"/>
  <c r="S251" i="1"/>
  <c r="M252" i="1"/>
  <c r="N252" i="1"/>
  <c r="O252" i="1"/>
  <c r="P252" i="1"/>
  <c r="Q252" i="1"/>
  <c r="R252" i="1"/>
  <c r="S252" i="1"/>
  <c r="M253" i="1"/>
  <c r="N253" i="1"/>
  <c r="O253" i="1"/>
  <c r="P253" i="1"/>
  <c r="Q253" i="1"/>
  <c r="R253" i="1"/>
  <c r="S253" i="1"/>
  <c r="M254" i="1"/>
  <c r="N254" i="1"/>
  <c r="O254" i="1"/>
  <c r="P254" i="1"/>
  <c r="Q254" i="1"/>
  <c r="R254" i="1"/>
  <c r="S254" i="1"/>
  <c r="M255" i="1"/>
  <c r="N255" i="1"/>
  <c r="O255" i="1"/>
  <c r="P255" i="1"/>
  <c r="Q255" i="1"/>
  <c r="R255" i="1"/>
  <c r="S255" i="1"/>
  <c r="M256" i="1"/>
  <c r="N256" i="1"/>
  <c r="O256" i="1"/>
  <c r="P256" i="1"/>
  <c r="Q256" i="1"/>
  <c r="R256" i="1"/>
  <c r="S256" i="1"/>
  <c r="M257" i="1"/>
  <c r="N257" i="1"/>
  <c r="O257" i="1"/>
  <c r="P257" i="1"/>
  <c r="Q257" i="1"/>
  <c r="R257" i="1"/>
  <c r="S257" i="1"/>
  <c r="M258" i="1"/>
  <c r="N258" i="1"/>
  <c r="O258" i="1"/>
  <c r="P258" i="1"/>
  <c r="Q258" i="1"/>
  <c r="R258" i="1"/>
  <c r="S258" i="1"/>
  <c r="M259" i="1"/>
  <c r="N259" i="1"/>
  <c r="O259" i="1"/>
  <c r="P259" i="1"/>
  <c r="Q259" i="1"/>
  <c r="R259" i="1"/>
  <c r="S259" i="1"/>
  <c r="M260" i="1"/>
  <c r="N260" i="1"/>
  <c r="O260" i="1"/>
  <c r="P260" i="1"/>
  <c r="Q260" i="1"/>
  <c r="R260" i="1"/>
  <c r="S260" i="1"/>
  <c r="M261" i="1"/>
  <c r="N261" i="1"/>
  <c r="O261" i="1"/>
  <c r="P261" i="1"/>
  <c r="Q261" i="1"/>
  <c r="R261" i="1"/>
  <c r="S261" i="1"/>
  <c r="M262" i="1"/>
  <c r="N262" i="1"/>
  <c r="O262" i="1"/>
  <c r="P262" i="1"/>
  <c r="Q262" i="1"/>
  <c r="R262" i="1"/>
  <c r="S262" i="1"/>
  <c r="M263" i="1"/>
  <c r="N263" i="1"/>
  <c r="O263" i="1"/>
  <c r="P263" i="1"/>
  <c r="Q263" i="1"/>
  <c r="R263" i="1"/>
  <c r="S263" i="1"/>
  <c r="M264" i="1"/>
  <c r="N264" i="1"/>
  <c r="O264" i="1"/>
  <c r="P264" i="1"/>
  <c r="Q264" i="1"/>
  <c r="R264" i="1"/>
  <c r="S264" i="1"/>
  <c r="M265" i="1"/>
  <c r="N265" i="1"/>
  <c r="O265" i="1"/>
  <c r="P265" i="1"/>
  <c r="Q265" i="1"/>
  <c r="R265" i="1"/>
  <c r="S265" i="1"/>
  <c r="M266" i="1"/>
  <c r="N266" i="1"/>
  <c r="O266" i="1"/>
  <c r="P266" i="1"/>
  <c r="Q266" i="1"/>
  <c r="R266" i="1"/>
  <c r="S266" i="1"/>
  <c r="M267" i="1"/>
  <c r="N267" i="1"/>
  <c r="O267" i="1"/>
  <c r="P267" i="1"/>
  <c r="Q267" i="1"/>
  <c r="R267" i="1"/>
  <c r="S267" i="1"/>
  <c r="M268" i="1"/>
  <c r="N268" i="1"/>
  <c r="O268" i="1"/>
  <c r="P268" i="1"/>
  <c r="Q268" i="1"/>
  <c r="R268" i="1"/>
  <c r="S268" i="1"/>
  <c r="M269" i="1"/>
  <c r="N269" i="1"/>
  <c r="O269" i="1"/>
  <c r="P269" i="1"/>
  <c r="Q269" i="1"/>
  <c r="R269" i="1"/>
  <c r="S269" i="1"/>
  <c r="M270" i="1"/>
  <c r="N270" i="1"/>
  <c r="O270" i="1"/>
  <c r="P270" i="1"/>
  <c r="Q270" i="1"/>
  <c r="R270" i="1"/>
  <c r="S270" i="1"/>
  <c r="M271" i="1"/>
  <c r="N271" i="1"/>
  <c r="O271" i="1"/>
  <c r="P271" i="1"/>
  <c r="Q271" i="1"/>
  <c r="R271" i="1"/>
  <c r="S271" i="1"/>
  <c r="M272" i="1"/>
  <c r="N272" i="1"/>
  <c r="O272" i="1"/>
  <c r="P272" i="1"/>
  <c r="Q272" i="1"/>
  <c r="R272" i="1"/>
  <c r="S272" i="1"/>
  <c r="M273" i="1"/>
  <c r="N273" i="1"/>
  <c r="O273" i="1"/>
  <c r="P273" i="1"/>
  <c r="Q273" i="1"/>
  <c r="R273" i="1"/>
  <c r="S273" i="1"/>
  <c r="M274" i="1"/>
  <c r="N274" i="1"/>
  <c r="O274" i="1"/>
  <c r="P274" i="1"/>
  <c r="Q274" i="1"/>
  <c r="R274" i="1"/>
  <c r="S274" i="1"/>
  <c r="M275" i="1"/>
  <c r="N275" i="1"/>
  <c r="O275" i="1"/>
  <c r="P275" i="1"/>
  <c r="Q275" i="1"/>
  <c r="R275" i="1"/>
  <c r="S275" i="1"/>
  <c r="M276" i="1"/>
  <c r="N276" i="1"/>
  <c r="O276" i="1"/>
  <c r="P276" i="1"/>
  <c r="Q276" i="1"/>
  <c r="R276" i="1"/>
  <c r="S276" i="1"/>
  <c r="M277" i="1"/>
  <c r="N277" i="1"/>
  <c r="O277" i="1"/>
  <c r="P277" i="1"/>
  <c r="Q277" i="1"/>
  <c r="R277" i="1"/>
  <c r="S277" i="1"/>
  <c r="M278" i="1"/>
  <c r="N278" i="1"/>
  <c r="O278" i="1"/>
  <c r="P278" i="1"/>
  <c r="Q278" i="1"/>
  <c r="R278" i="1"/>
  <c r="S278" i="1"/>
  <c r="M279" i="1"/>
  <c r="N279" i="1"/>
  <c r="O279" i="1"/>
  <c r="P279" i="1"/>
  <c r="Q279" i="1"/>
  <c r="R279" i="1"/>
  <c r="S279" i="1"/>
  <c r="M280" i="1"/>
  <c r="N280" i="1"/>
  <c r="O280" i="1"/>
  <c r="P280" i="1"/>
  <c r="Q280" i="1"/>
  <c r="R280" i="1"/>
  <c r="S280" i="1"/>
  <c r="M281" i="1"/>
  <c r="N281" i="1"/>
  <c r="O281" i="1"/>
  <c r="P281" i="1"/>
  <c r="Q281" i="1"/>
  <c r="R281" i="1"/>
  <c r="S281" i="1"/>
  <c r="M282" i="1"/>
  <c r="N282" i="1"/>
  <c r="O282" i="1"/>
  <c r="P282" i="1"/>
  <c r="Q282" i="1"/>
  <c r="R282" i="1"/>
  <c r="S282" i="1"/>
  <c r="M283" i="1"/>
  <c r="N283" i="1"/>
  <c r="O283" i="1"/>
  <c r="P283" i="1"/>
  <c r="Q283" i="1"/>
  <c r="R283" i="1"/>
  <c r="S283" i="1"/>
  <c r="M284" i="1"/>
  <c r="N284" i="1"/>
  <c r="O284" i="1"/>
  <c r="P284" i="1"/>
  <c r="Q284" i="1"/>
  <c r="R284" i="1"/>
  <c r="S284" i="1"/>
  <c r="M285" i="1"/>
  <c r="N285" i="1"/>
  <c r="O285" i="1"/>
  <c r="P285" i="1"/>
  <c r="Q285" i="1"/>
  <c r="R285" i="1"/>
  <c r="S285" i="1"/>
  <c r="M286" i="1"/>
  <c r="N286" i="1"/>
  <c r="O286" i="1"/>
  <c r="P286" i="1"/>
  <c r="Q286" i="1"/>
  <c r="R286" i="1"/>
  <c r="S286" i="1"/>
  <c r="M287" i="1"/>
  <c r="N287" i="1"/>
  <c r="O287" i="1"/>
  <c r="P287" i="1"/>
  <c r="Q287" i="1"/>
  <c r="R287" i="1"/>
  <c r="S287" i="1"/>
  <c r="M288" i="1"/>
  <c r="N288" i="1"/>
  <c r="O288" i="1"/>
  <c r="P288" i="1"/>
  <c r="Q288" i="1"/>
  <c r="R288" i="1"/>
  <c r="S288" i="1"/>
  <c r="M289" i="1"/>
  <c r="N289" i="1"/>
  <c r="O289" i="1"/>
  <c r="P289" i="1"/>
  <c r="Q289" i="1"/>
  <c r="R289" i="1"/>
  <c r="S289" i="1"/>
  <c r="M290" i="1"/>
  <c r="N290" i="1"/>
  <c r="O290" i="1"/>
  <c r="P290" i="1"/>
  <c r="Q290" i="1"/>
  <c r="R290" i="1"/>
  <c r="S290" i="1"/>
  <c r="M291" i="1"/>
  <c r="N291" i="1"/>
  <c r="O291" i="1"/>
  <c r="P291" i="1"/>
  <c r="Q291" i="1"/>
  <c r="R291" i="1"/>
  <c r="S291" i="1"/>
  <c r="M292" i="1"/>
  <c r="N292" i="1"/>
  <c r="O292" i="1"/>
  <c r="P292" i="1"/>
  <c r="Q292" i="1"/>
  <c r="R292" i="1"/>
  <c r="S292" i="1"/>
  <c r="M293" i="1"/>
  <c r="N293" i="1"/>
  <c r="O293" i="1"/>
  <c r="P293" i="1"/>
  <c r="Q293" i="1"/>
  <c r="R293" i="1"/>
  <c r="S293" i="1"/>
  <c r="M294" i="1"/>
  <c r="N294" i="1"/>
  <c r="O294" i="1"/>
  <c r="P294" i="1"/>
  <c r="Q294" i="1"/>
  <c r="R294" i="1"/>
  <c r="S294" i="1"/>
  <c r="M295" i="1"/>
  <c r="N295" i="1"/>
  <c r="O295" i="1"/>
  <c r="P295" i="1"/>
  <c r="Q295" i="1"/>
  <c r="R295" i="1"/>
  <c r="S295" i="1"/>
  <c r="M296" i="1"/>
  <c r="N296" i="1"/>
  <c r="O296" i="1"/>
  <c r="P296" i="1"/>
  <c r="Q296" i="1"/>
  <c r="R296" i="1"/>
  <c r="S296" i="1"/>
  <c r="M297" i="1"/>
  <c r="N297" i="1"/>
  <c r="O297" i="1"/>
  <c r="P297" i="1"/>
  <c r="Q297" i="1"/>
  <c r="R297" i="1"/>
  <c r="S297" i="1"/>
  <c r="M298" i="1"/>
  <c r="N298" i="1"/>
  <c r="O298" i="1"/>
  <c r="P298" i="1"/>
  <c r="Q298" i="1"/>
  <c r="R298" i="1"/>
  <c r="S298" i="1"/>
  <c r="M299" i="1"/>
  <c r="N299" i="1"/>
  <c r="O299" i="1"/>
  <c r="P299" i="1"/>
  <c r="Q299" i="1"/>
  <c r="R299" i="1"/>
  <c r="S299" i="1"/>
  <c r="M300" i="1"/>
  <c r="N300" i="1"/>
  <c r="O300" i="1"/>
  <c r="P300" i="1"/>
  <c r="Q300" i="1"/>
  <c r="R300" i="1"/>
  <c r="S300" i="1"/>
  <c r="M301" i="1"/>
  <c r="N301" i="1"/>
  <c r="O301" i="1"/>
  <c r="P301" i="1"/>
  <c r="Q301" i="1"/>
  <c r="R301" i="1"/>
  <c r="S301" i="1"/>
  <c r="M302" i="1"/>
  <c r="N302" i="1"/>
  <c r="O302" i="1"/>
  <c r="P302" i="1"/>
  <c r="Q302" i="1"/>
  <c r="R302" i="1"/>
  <c r="S302" i="1"/>
  <c r="M303" i="1"/>
  <c r="N303" i="1"/>
  <c r="O303" i="1"/>
  <c r="P303" i="1"/>
  <c r="Q303" i="1"/>
  <c r="R303" i="1"/>
  <c r="S303" i="1"/>
  <c r="M304" i="1"/>
  <c r="N304" i="1"/>
  <c r="O304" i="1"/>
  <c r="P304" i="1"/>
  <c r="Q304" i="1"/>
  <c r="R304" i="1"/>
  <c r="S304" i="1"/>
  <c r="M305" i="1"/>
  <c r="N305" i="1"/>
  <c r="O305" i="1"/>
  <c r="P305" i="1"/>
  <c r="Q305" i="1"/>
  <c r="R305" i="1"/>
  <c r="S305" i="1"/>
  <c r="M306" i="1"/>
  <c r="N306" i="1"/>
  <c r="O306" i="1"/>
  <c r="P306" i="1"/>
  <c r="Q306" i="1"/>
  <c r="R306" i="1"/>
  <c r="S306" i="1"/>
  <c r="M307" i="1"/>
  <c r="N307" i="1"/>
  <c r="O307" i="1"/>
  <c r="P307" i="1"/>
  <c r="Q307" i="1"/>
  <c r="R307" i="1"/>
  <c r="S307" i="1"/>
  <c r="M308" i="1"/>
  <c r="N308" i="1"/>
  <c r="O308" i="1"/>
  <c r="P308" i="1"/>
  <c r="Q308" i="1"/>
  <c r="R308" i="1"/>
  <c r="S308" i="1"/>
  <c r="M309" i="1"/>
  <c r="N309" i="1"/>
  <c r="O309" i="1"/>
  <c r="P309" i="1"/>
  <c r="Q309" i="1"/>
  <c r="R309" i="1"/>
  <c r="S309" i="1"/>
  <c r="M310" i="1"/>
  <c r="N310" i="1"/>
  <c r="O310" i="1"/>
  <c r="P310" i="1"/>
  <c r="Q310" i="1"/>
  <c r="R310" i="1"/>
  <c r="S310" i="1"/>
  <c r="M311" i="1"/>
  <c r="N311" i="1"/>
  <c r="O311" i="1"/>
  <c r="P311" i="1"/>
  <c r="Q311" i="1"/>
  <c r="R311" i="1"/>
  <c r="S311" i="1"/>
  <c r="M312" i="1"/>
  <c r="N312" i="1"/>
  <c r="O312" i="1"/>
  <c r="P312" i="1"/>
  <c r="Q312" i="1"/>
  <c r="R312" i="1"/>
  <c r="S312" i="1"/>
  <c r="M313" i="1"/>
  <c r="N313" i="1"/>
  <c r="O313" i="1"/>
  <c r="P313" i="1"/>
  <c r="Q313" i="1"/>
  <c r="R313" i="1"/>
  <c r="S313" i="1"/>
  <c r="M314" i="1"/>
  <c r="N314" i="1"/>
  <c r="O314" i="1"/>
  <c r="P314" i="1"/>
  <c r="Q314" i="1"/>
  <c r="R314" i="1"/>
  <c r="S314" i="1"/>
  <c r="M315" i="1"/>
  <c r="N315" i="1"/>
  <c r="O315" i="1"/>
  <c r="P315" i="1"/>
  <c r="Q315" i="1"/>
  <c r="R315" i="1"/>
  <c r="S315" i="1"/>
  <c r="M316" i="1"/>
  <c r="N316" i="1"/>
  <c r="O316" i="1"/>
  <c r="P316" i="1"/>
  <c r="Q316" i="1"/>
  <c r="R316" i="1"/>
  <c r="S316" i="1"/>
  <c r="M317" i="1"/>
  <c r="N317" i="1"/>
  <c r="O317" i="1"/>
  <c r="P317" i="1"/>
  <c r="Q317" i="1"/>
  <c r="R317" i="1"/>
  <c r="S317" i="1"/>
  <c r="M318" i="1"/>
  <c r="N318" i="1"/>
  <c r="O318" i="1"/>
  <c r="P318" i="1"/>
  <c r="Q318" i="1"/>
  <c r="R318" i="1"/>
  <c r="S318" i="1"/>
  <c r="M319" i="1"/>
  <c r="N319" i="1"/>
  <c r="O319" i="1"/>
  <c r="P319" i="1"/>
  <c r="Q319" i="1"/>
  <c r="R319" i="1"/>
  <c r="S319" i="1"/>
  <c r="M320" i="1"/>
  <c r="N320" i="1"/>
  <c r="O320" i="1"/>
  <c r="P320" i="1"/>
  <c r="Q320" i="1"/>
  <c r="R320" i="1"/>
  <c r="S320" i="1"/>
  <c r="M321" i="1"/>
  <c r="N321" i="1"/>
  <c r="O321" i="1"/>
  <c r="P321" i="1"/>
  <c r="Q321" i="1"/>
  <c r="R321" i="1"/>
  <c r="S321" i="1"/>
  <c r="M322" i="1"/>
  <c r="N322" i="1"/>
  <c r="O322" i="1"/>
  <c r="P322" i="1"/>
  <c r="Q322" i="1"/>
  <c r="R322" i="1"/>
  <c r="S322" i="1"/>
  <c r="M323" i="1"/>
  <c r="N323" i="1"/>
  <c r="O323" i="1"/>
  <c r="P323" i="1"/>
  <c r="Q323" i="1"/>
  <c r="R323" i="1"/>
  <c r="S323" i="1"/>
  <c r="M324" i="1"/>
  <c r="N324" i="1"/>
  <c r="O324" i="1"/>
  <c r="P324" i="1"/>
  <c r="Q324" i="1"/>
  <c r="R324" i="1"/>
  <c r="S324" i="1"/>
  <c r="M325" i="1"/>
  <c r="N325" i="1"/>
  <c r="O325" i="1"/>
  <c r="P325" i="1"/>
  <c r="Q325" i="1"/>
  <c r="R325" i="1"/>
  <c r="S325" i="1"/>
  <c r="M326" i="1"/>
  <c r="N326" i="1"/>
  <c r="O326" i="1"/>
  <c r="P326" i="1"/>
  <c r="Q326" i="1"/>
  <c r="R326" i="1"/>
  <c r="S326" i="1"/>
  <c r="M327" i="1"/>
  <c r="N327" i="1"/>
  <c r="O327" i="1"/>
  <c r="P327" i="1"/>
  <c r="Q327" i="1"/>
  <c r="R327" i="1"/>
  <c r="S327" i="1"/>
  <c r="M328" i="1"/>
  <c r="N328" i="1"/>
  <c r="O328" i="1"/>
  <c r="P328" i="1"/>
  <c r="Q328" i="1"/>
  <c r="R328" i="1"/>
  <c r="S328" i="1"/>
  <c r="M329" i="1"/>
  <c r="N329" i="1"/>
  <c r="O329" i="1"/>
  <c r="P329" i="1"/>
  <c r="Q329" i="1"/>
  <c r="R329" i="1"/>
  <c r="S329" i="1"/>
  <c r="M330" i="1"/>
  <c r="N330" i="1"/>
  <c r="O330" i="1"/>
  <c r="P330" i="1"/>
  <c r="Q330" i="1"/>
  <c r="R330" i="1"/>
  <c r="S330" i="1"/>
  <c r="M331" i="1"/>
  <c r="N331" i="1"/>
  <c r="O331" i="1"/>
  <c r="P331" i="1"/>
  <c r="Q331" i="1"/>
  <c r="R331" i="1"/>
  <c r="S331" i="1"/>
  <c r="M332" i="1"/>
  <c r="N332" i="1"/>
  <c r="O332" i="1"/>
  <c r="P332" i="1"/>
  <c r="Q332" i="1"/>
  <c r="R332" i="1"/>
  <c r="S332" i="1"/>
  <c r="M333" i="1"/>
  <c r="N333" i="1"/>
  <c r="O333" i="1"/>
  <c r="P333" i="1"/>
  <c r="Q333" i="1"/>
  <c r="R333" i="1"/>
  <c r="S333" i="1"/>
  <c r="M334" i="1"/>
  <c r="N334" i="1"/>
  <c r="O334" i="1"/>
  <c r="P334" i="1"/>
  <c r="Q334" i="1"/>
  <c r="R334" i="1"/>
  <c r="S334" i="1"/>
  <c r="M335" i="1"/>
  <c r="N335" i="1"/>
  <c r="O335" i="1"/>
  <c r="P335" i="1"/>
  <c r="Q335" i="1"/>
  <c r="R335" i="1"/>
  <c r="S335" i="1"/>
  <c r="M336" i="1"/>
  <c r="N336" i="1"/>
  <c r="O336" i="1"/>
  <c r="P336" i="1"/>
  <c r="Q336" i="1"/>
  <c r="R336" i="1"/>
  <c r="S336" i="1"/>
  <c r="M337" i="1"/>
  <c r="N337" i="1"/>
  <c r="O337" i="1"/>
  <c r="P337" i="1"/>
  <c r="Q337" i="1"/>
  <c r="R337" i="1"/>
  <c r="S337" i="1"/>
  <c r="M338" i="1"/>
  <c r="N338" i="1"/>
  <c r="O338" i="1"/>
  <c r="P338" i="1"/>
  <c r="Q338" i="1"/>
  <c r="R338" i="1"/>
  <c r="S338" i="1"/>
  <c r="M339" i="1"/>
  <c r="N339" i="1"/>
  <c r="O339" i="1"/>
  <c r="P339" i="1"/>
  <c r="Q339" i="1"/>
  <c r="R339" i="1"/>
  <c r="S339" i="1"/>
  <c r="M340" i="1"/>
  <c r="N340" i="1"/>
  <c r="O340" i="1"/>
  <c r="P340" i="1"/>
  <c r="Q340" i="1"/>
  <c r="R340" i="1"/>
  <c r="S340" i="1"/>
  <c r="M341" i="1"/>
  <c r="N341" i="1"/>
  <c r="O341" i="1"/>
  <c r="P341" i="1"/>
  <c r="Q341" i="1"/>
  <c r="R341" i="1"/>
  <c r="S341" i="1"/>
  <c r="M342" i="1"/>
  <c r="N342" i="1"/>
  <c r="O342" i="1"/>
  <c r="P342" i="1"/>
  <c r="Q342" i="1"/>
  <c r="R342" i="1"/>
  <c r="S342" i="1"/>
  <c r="M343" i="1"/>
  <c r="N343" i="1"/>
  <c r="O343" i="1"/>
  <c r="P343" i="1"/>
  <c r="Q343" i="1"/>
  <c r="R343" i="1"/>
  <c r="S343" i="1"/>
  <c r="M344" i="1"/>
  <c r="N344" i="1"/>
  <c r="O344" i="1"/>
  <c r="P344" i="1"/>
  <c r="Q344" i="1"/>
  <c r="R344" i="1"/>
  <c r="S344" i="1"/>
  <c r="M345" i="1"/>
  <c r="N345" i="1"/>
  <c r="O345" i="1"/>
  <c r="P345" i="1"/>
  <c r="Q345" i="1"/>
  <c r="R345" i="1"/>
  <c r="S345" i="1"/>
  <c r="M346" i="1"/>
  <c r="N346" i="1"/>
  <c r="O346" i="1"/>
  <c r="P346" i="1"/>
  <c r="Q346" i="1"/>
  <c r="R346" i="1"/>
  <c r="S346" i="1"/>
  <c r="M347" i="1"/>
  <c r="N347" i="1"/>
  <c r="O347" i="1"/>
  <c r="P347" i="1"/>
  <c r="Q347" i="1"/>
  <c r="R347" i="1"/>
  <c r="S347" i="1"/>
  <c r="M348" i="1"/>
  <c r="N348" i="1"/>
  <c r="O348" i="1"/>
  <c r="P348" i="1"/>
  <c r="Q348" i="1"/>
  <c r="R348" i="1"/>
  <c r="S348" i="1"/>
  <c r="M349" i="1"/>
  <c r="N349" i="1"/>
  <c r="O349" i="1"/>
  <c r="P349" i="1"/>
  <c r="Q349" i="1"/>
  <c r="R349" i="1"/>
  <c r="S349" i="1"/>
  <c r="M350" i="1"/>
  <c r="N350" i="1"/>
  <c r="O350" i="1"/>
  <c r="P350" i="1"/>
  <c r="Q350" i="1"/>
  <c r="R350" i="1"/>
  <c r="S350" i="1"/>
  <c r="M351" i="1"/>
  <c r="N351" i="1"/>
  <c r="O351" i="1"/>
  <c r="P351" i="1"/>
  <c r="Q351" i="1"/>
  <c r="R351" i="1"/>
  <c r="S351" i="1"/>
  <c r="M352" i="1"/>
  <c r="N352" i="1"/>
  <c r="O352" i="1"/>
  <c r="P352" i="1"/>
  <c r="Q352" i="1"/>
  <c r="R352" i="1"/>
  <c r="S352" i="1"/>
  <c r="M353" i="1"/>
  <c r="N353" i="1"/>
  <c r="O353" i="1"/>
  <c r="P353" i="1"/>
  <c r="Q353" i="1"/>
  <c r="R353" i="1"/>
  <c r="S353" i="1"/>
  <c r="M354" i="1"/>
  <c r="N354" i="1"/>
  <c r="O354" i="1"/>
  <c r="P354" i="1"/>
  <c r="Q354" i="1"/>
  <c r="R354" i="1"/>
  <c r="S354" i="1"/>
  <c r="M355" i="1"/>
  <c r="N355" i="1"/>
  <c r="O355" i="1"/>
  <c r="P355" i="1"/>
  <c r="Q355" i="1"/>
  <c r="R355" i="1"/>
  <c r="S355" i="1"/>
  <c r="M356" i="1"/>
  <c r="N356" i="1"/>
  <c r="O356" i="1"/>
  <c r="P356" i="1"/>
  <c r="Q356" i="1"/>
  <c r="R356" i="1"/>
  <c r="S356" i="1"/>
  <c r="M357" i="1"/>
  <c r="N357" i="1"/>
  <c r="O357" i="1"/>
  <c r="P357" i="1"/>
  <c r="Q357" i="1"/>
  <c r="R357" i="1"/>
  <c r="S357" i="1"/>
  <c r="M358" i="1"/>
  <c r="N358" i="1"/>
  <c r="O358" i="1"/>
  <c r="P358" i="1"/>
  <c r="Q358" i="1"/>
  <c r="R358" i="1"/>
  <c r="S358" i="1"/>
  <c r="M359" i="1"/>
  <c r="N359" i="1"/>
  <c r="O359" i="1"/>
  <c r="P359" i="1"/>
  <c r="Q359" i="1"/>
  <c r="R359" i="1"/>
  <c r="S359" i="1"/>
  <c r="M360" i="1"/>
  <c r="N360" i="1"/>
  <c r="O360" i="1"/>
  <c r="P360" i="1"/>
  <c r="Q360" i="1"/>
  <c r="R360" i="1"/>
  <c r="S360" i="1"/>
  <c r="M361" i="1"/>
  <c r="N361" i="1"/>
  <c r="O361" i="1"/>
  <c r="P361" i="1"/>
  <c r="Q361" i="1"/>
  <c r="R361" i="1"/>
  <c r="S361" i="1"/>
  <c r="M362" i="1"/>
  <c r="N362" i="1"/>
  <c r="O362" i="1"/>
  <c r="P362" i="1"/>
  <c r="Q362" i="1"/>
  <c r="R362" i="1"/>
  <c r="S362" i="1"/>
  <c r="M363" i="1"/>
  <c r="N363" i="1"/>
  <c r="O363" i="1"/>
  <c r="P363" i="1"/>
  <c r="Q363" i="1"/>
  <c r="R363" i="1"/>
  <c r="S363" i="1"/>
  <c r="M364" i="1"/>
  <c r="N364" i="1"/>
  <c r="O364" i="1"/>
  <c r="P364" i="1"/>
  <c r="Q364" i="1"/>
  <c r="R364" i="1"/>
  <c r="S364" i="1"/>
  <c r="M365" i="1"/>
  <c r="N365" i="1"/>
  <c r="O365" i="1"/>
  <c r="P365" i="1"/>
  <c r="Q365" i="1"/>
  <c r="R365" i="1"/>
  <c r="S365" i="1"/>
  <c r="M366" i="1"/>
  <c r="N366" i="1"/>
  <c r="O366" i="1"/>
  <c r="P366" i="1"/>
  <c r="Q366" i="1"/>
  <c r="R366" i="1"/>
  <c r="S366" i="1"/>
  <c r="M367" i="1"/>
  <c r="N367" i="1"/>
  <c r="O367" i="1"/>
  <c r="P367" i="1"/>
  <c r="Q367" i="1"/>
  <c r="R367" i="1"/>
  <c r="S367" i="1"/>
  <c r="M368" i="1"/>
  <c r="N368" i="1"/>
  <c r="O368" i="1"/>
  <c r="P368" i="1"/>
  <c r="Q368" i="1"/>
  <c r="R368" i="1"/>
  <c r="S368" i="1"/>
  <c r="M369" i="1"/>
  <c r="N369" i="1"/>
  <c r="O369" i="1"/>
  <c r="P369" i="1"/>
  <c r="Q369" i="1"/>
  <c r="R369" i="1"/>
  <c r="S369" i="1"/>
  <c r="M370" i="1"/>
  <c r="N370" i="1"/>
  <c r="O370" i="1"/>
  <c r="P370" i="1"/>
  <c r="Q370" i="1"/>
  <c r="R370" i="1"/>
  <c r="S370" i="1"/>
  <c r="M371" i="1"/>
  <c r="N371" i="1"/>
  <c r="O371" i="1"/>
  <c r="P371" i="1"/>
  <c r="Q371" i="1"/>
  <c r="R371" i="1"/>
  <c r="S371" i="1"/>
  <c r="M372" i="1"/>
  <c r="N372" i="1"/>
  <c r="O372" i="1"/>
  <c r="P372" i="1"/>
  <c r="Q372" i="1"/>
  <c r="R372" i="1"/>
  <c r="S372" i="1"/>
  <c r="M373" i="1"/>
  <c r="N373" i="1"/>
  <c r="O373" i="1"/>
  <c r="P373" i="1"/>
  <c r="Q373" i="1"/>
  <c r="R373" i="1"/>
  <c r="S373" i="1"/>
  <c r="M374" i="1"/>
  <c r="N374" i="1"/>
  <c r="O374" i="1"/>
  <c r="P374" i="1"/>
  <c r="Q374" i="1"/>
  <c r="R374" i="1"/>
  <c r="S374" i="1"/>
  <c r="M375" i="1"/>
  <c r="N375" i="1"/>
  <c r="O375" i="1"/>
  <c r="P375" i="1"/>
  <c r="Q375" i="1"/>
  <c r="R375" i="1"/>
  <c r="S375" i="1"/>
  <c r="M376" i="1"/>
  <c r="N376" i="1"/>
  <c r="O376" i="1"/>
  <c r="P376" i="1"/>
  <c r="Q376" i="1"/>
  <c r="R376" i="1"/>
  <c r="S376" i="1"/>
  <c r="M377" i="1"/>
  <c r="N377" i="1"/>
  <c r="O377" i="1"/>
  <c r="P377" i="1"/>
  <c r="Q377" i="1"/>
  <c r="R377" i="1"/>
  <c r="S377" i="1"/>
  <c r="M378" i="1"/>
  <c r="N378" i="1"/>
  <c r="O378" i="1"/>
  <c r="P378" i="1"/>
  <c r="Q378" i="1"/>
  <c r="R378" i="1"/>
  <c r="S378" i="1"/>
  <c r="M379" i="1"/>
  <c r="N379" i="1"/>
  <c r="O379" i="1"/>
  <c r="P379" i="1"/>
  <c r="Q379" i="1"/>
  <c r="R379" i="1"/>
  <c r="S379" i="1"/>
  <c r="M380" i="1"/>
  <c r="N380" i="1"/>
  <c r="O380" i="1"/>
  <c r="P380" i="1"/>
  <c r="Q380" i="1"/>
  <c r="R380" i="1"/>
  <c r="S380" i="1"/>
  <c r="M381" i="1"/>
  <c r="N381" i="1"/>
  <c r="O381" i="1"/>
  <c r="P381" i="1"/>
  <c r="Q381" i="1"/>
  <c r="R381" i="1"/>
  <c r="S381" i="1"/>
  <c r="M382" i="1"/>
  <c r="N382" i="1"/>
  <c r="O382" i="1"/>
  <c r="P382" i="1"/>
  <c r="Q382" i="1"/>
  <c r="R382" i="1"/>
  <c r="S382" i="1"/>
  <c r="M383" i="1"/>
  <c r="N383" i="1"/>
  <c r="O383" i="1"/>
  <c r="P383" i="1"/>
  <c r="Q383" i="1"/>
  <c r="R383" i="1"/>
  <c r="S383" i="1"/>
  <c r="M384" i="1"/>
  <c r="N384" i="1"/>
  <c r="O384" i="1"/>
  <c r="P384" i="1"/>
  <c r="Q384" i="1"/>
  <c r="R384" i="1"/>
  <c r="S384" i="1"/>
  <c r="M385" i="1"/>
  <c r="N385" i="1"/>
  <c r="O385" i="1"/>
  <c r="P385" i="1"/>
  <c r="Q385" i="1"/>
  <c r="R385" i="1"/>
  <c r="S385" i="1"/>
  <c r="M386" i="1"/>
  <c r="N386" i="1"/>
  <c r="O386" i="1"/>
  <c r="P386" i="1"/>
  <c r="Q386" i="1"/>
  <c r="R386" i="1"/>
  <c r="S386" i="1"/>
  <c r="M387" i="1"/>
  <c r="N387" i="1"/>
  <c r="O387" i="1"/>
  <c r="P387" i="1"/>
  <c r="Q387" i="1"/>
  <c r="R387" i="1"/>
  <c r="S387" i="1"/>
  <c r="M388" i="1"/>
  <c r="N388" i="1"/>
  <c r="O388" i="1"/>
  <c r="P388" i="1"/>
  <c r="Q388" i="1"/>
  <c r="R388" i="1"/>
  <c r="S388" i="1"/>
  <c r="M389" i="1"/>
  <c r="N389" i="1"/>
  <c r="O389" i="1"/>
  <c r="P389" i="1"/>
  <c r="Q389" i="1"/>
  <c r="R389" i="1"/>
  <c r="S389" i="1"/>
  <c r="M390" i="1"/>
  <c r="N390" i="1"/>
  <c r="O390" i="1"/>
  <c r="P390" i="1"/>
  <c r="Q390" i="1"/>
  <c r="R390" i="1"/>
  <c r="S390" i="1"/>
  <c r="M391" i="1"/>
  <c r="N391" i="1"/>
  <c r="O391" i="1"/>
  <c r="P391" i="1"/>
  <c r="Q391" i="1"/>
  <c r="R391" i="1"/>
  <c r="S391" i="1"/>
  <c r="M392" i="1"/>
  <c r="N392" i="1"/>
  <c r="O392" i="1"/>
  <c r="P392" i="1"/>
  <c r="Q392" i="1"/>
  <c r="R392" i="1"/>
  <c r="S392" i="1"/>
  <c r="M393" i="1"/>
  <c r="N393" i="1"/>
  <c r="O393" i="1"/>
  <c r="P393" i="1"/>
  <c r="Q393" i="1"/>
  <c r="R393" i="1"/>
  <c r="S393" i="1"/>
  <c r="M394" i="1"/>
  <c r="N394" i="1"/>
  <c r="O394" i="1"/>
  <c r="P394" i="1"/>
  <c r="Q394" i="1"/>
  <c r="R394" i="1"/>
  <c r="S394" i="1"/>
  <c r="M395" i="1"/>
  <c r="N395" i="1"/>
  <c r="O395" i="1"/>
  <c r="P395" i="1"/>
  <c r="Q395" i="1"/>
  <c r="R395" i="1"/>
  <c r="S395" i="1"/>
  <c r="M396" i="1"/>
  <c r="N396" i="1"/>
  <c r="O396" i="1"/>
  <c r="P396" i="1"/>
  <c r="Q396" i="1"/>
  <c r="R396" i="1"/>
  <c r="S396" i="1"/>
  <c r="M397" i="1"/>
  <c r="N397" i="1"/>
  <c r="O397" i="1"/>
  <c r="P397" i="1"/>
  <c r="Q397" i="1"/>
  <c r="R397" i="1"/>
  <c r="S397" i="1"/>
  <c r="M398" i="1"/>
  <c r="N398" i="1"/>
  <c r="O398" i="1"/>
  <c r="P398" i="1"/>
  <c r="Q398" i="1"/>
  <c r="R398" i="1"/>
  <c r="S398" i="1"/>
  <c r="M399" i="1"/>
  <c r="N399" i="1"/>
  <c r="O399" i="1"/>
  <c r="P399" i="1"/>
  <c r="Q399" i="1"/>
  <c r="R399" i="1"/>
  <c r="S399" i="1"/>
  <c r="M400" i="1"/>
  <c r="N400" i="1"/>
  <c r="O400" i="1"/>
  <c r="P400" i="1"/>
  <c r="Q400" i="1"/>
  <c r="R400" i="1"/>
  <c r="S400" i="1"/>
  <c r="M401" i="1"/>
  <c r="N401" i="1"/>
  <c r="O401" i="1"/>
  <c r="P401" i="1"/>
  <c r="Q401" i="1"/>
  <c r="R401" i="1"/>
  <c r="S401" i="1"/>
  <c r="M402" i="1"/>
  <c r="N402" i="1"/>
  <c r="O402" i="1"/>
  <c r="P402" i="1"/>
  <c r="Q402" i="1"/>
  <c r="R402" i="1"/>
  <c r="S402" i="1"/>
  <c r="M403" i="1"/>
  <c r="N403" i="1"/>
  <c r="O403" i="1"/>
  <c r="P403" i="1"/>
  <c r="Q403" i="1"/>
  <c r="R403" i="1"/>
  <c r="S403" i="1"/>
  <c r="M404" i="1"/>
  <c r="N404" i="1"/>
  <c r="O404" i="1"/>
  <c r="P404" i="1"/>
  <c r="Q404" i="1"/>
  <c r="R404" i="1"/>
  <c r="S404" i="1"/>
  <c r="M405" i="1"/>
  <c r="N405" i="1"/>
  <c r="O405" i="1"/>
  <c r="P405" i="1"/>
  <c r="Q405" i="1"/>
  <c r="R405" i="1"/>
  <c r="S405" i="1"/>
  <c r="M406" i="1"/>
  <c r="N406" i="1"/>
  <c r="O406" i="1"/>
  <c r="P406" i="1"/>
  <c r="Q406" i="1"/>
  <c r="R406" i="1"/>
  <c r="S406" i="1"/>
  <c r="M407" i="1"/>
  <c r="N407" i="1"/>
  <c r="O407" i="1"/>
  <c r="P407" i="1"/>
  <c r="Q407" i="1"/>
  <c r="R407" i="1"/>
  <c r="S407" i="1"/>
  <c r="M408" i="1"/>
  <c r="N408" i="1"/>
  <c r="O408" i="1"/>
  <c r="P408" i="1"/>
  <c r="Q408" i="1"/>
  <c r="R408" i="1"/>
  <c r="S408" i="1"/>
  <c r="M409" i="1"/>
  <c r="N409" i="1"/>
  <c r="O409" i="1"/>
  <c r="P409" i="1"/>
  <c r="Q409" i="1"/>
  <c r="R409" i="1"/>
  <c r="S409" i="1"/>
  <c r="M410" i="1"/>
  <c r="N410" i="1"/>
  <c r="O410" i="1"/>
  <c r="P410" i="1"/>
  <c r="Q410" i="1"/>
  <c r="R410" i="1"/>
  <c r="S410" i="1"/>
  <c r="M411" i="1"/>
  <c r="N411" i="1"/>
  <c r="O411" i="1"/>
  <c r="P411" i="1"/>
  <c r="Q411" i="1"/>
  <c r="R411" i="1"/>
  <c r="S411" i="1"/>
  <c r="M412" i="1"/>
  <c r="N412" i="1"/>
  <c r="O412" i="1"/>
  <c r="P412" i="1"/>
  <c r="Q412" i="1"/>
  <c r="R412" i="1"/>
  <c r="S412" i="1"/>
  <c r="M413" i="1"/>
  <c r="N413" i="1"/>
  <c r="O413" i="1"/>
  <c r="P413" i="1"/>
  <c r="Q413" i="1"/>
  <c r="R413" i="1"/>
  <c r="S413" i="1"/>
  <c r="M414" i="1"/>
  <c r="N414" i="1"/>
  <c r="O414" i="1"/>
  <c r="P414" i="1"/>
  <c r="Q414" i="1"/>
  <c r="R414" i="1"/>
  <c r="S414" i="1"/>
  <c r="M415" i="1"/>
  <c r="N415" i="1"/>
  <c r="O415" i="1"/>
  <c r="P415" i="1"/>
  <c r="Q415" i="1"/>
  <c r="R415" i="1"/>
  <c r="S415" i="1"/>
  <c r="M416" i="1"/>
  <c r="N416" i="1"/>
  <c r="O416" i="1"/>
  <c r="P416" i="1"/>
  <c r="Q416" i="1"/>
  <c r="R416" i="1"/>
  <c r="S416" i="1"/>
  <c r="M417" i="1"/>
  <c r="N417" i="1"/>
  <c r="O417" i="1"/>
  <c r="P417" i="1"/>
  <c r="Q417" i="1"/>
  <c r="R417" i="1"/>
  <c r="S417" i="1"/>
  <c r="M418" i="1"/>
  <c r="N418" i="1"/>
  <c r="O418" i="1"/>
  <c r="P418" i="1"/>
  <c r="Q418" i="1"/>
  <c r="R418" i="1"/>
  <c r="S418" i="1"/>
  <c r="M419" i="1"/>
  <c r="N419" i="1"/>
  <c r="O419" i="1"/>
  <c r="P419" i="1"/>
  <c r="Q419" i="1"/>
  <c r="R419" i="1"/>
  <c r="S419" i="1"/>
  <c r="M420" i="1"/>
  <c r="N420" i="1"/>
  <c r="O420" i="1"/>
  <c r="P420" i="1"/>
  <c r="Q420" i="1"/>
  <c r="R420" i="1"/>
  <c r="S420" i="1"/>
  <c r="M421" i="1"/>
  <c r="N421" i="1"/>
  <c r="O421" i="1"/>
  <c r="P421" i="1"/>
  <c r="Q421" i="1"/>
  <c r="R421" i="1"/>
  <c r="S421" i="1"/>
  <c r="M422" i="1"/>
  <c r="N422" i="1"/>
  <c r="O422" i="1"/>
  <c r="P422" i="1"/>
  <c r="Q422" i="1"/>
  <c r="R422" i="1"/>
  <c r="S422" i="1"/>
  <c r="M423" i="1"/>
  <c r="N423" i="1"/>
  <c r="O423" i="1"/>
  <c r="P423" i="1"/>
  <c r="Q423" i="1"/>
  <c r="R423" i="1"/>
  <c r="S423" i="1"/>
  <c r="M424" i="1"/>
  <c r="N424" i="1"/>
  <c r="O424" i="1"/>
  <c r="P424" i="1"/>
  <c r="Q424" i="1"/>
  <c r="R424" i="1"/>
  <c r="S424" i="1"/>
  <c r="M425" i="1"/>
  <c r="N425" i="1"/>
  <c r="O425" i="1"/>
  <c r="P425" i="1"/>
  <c r="Q425" i="1"/>
  <c r="R425" i="1"/>
  <c r="S425" i="1"/>
  <c r="M426" i="1"/>
  <c r="N426" i="1"/>
  <c r="O426" i="1"/>
  <c r="P426" i="1"/>
  <c r="Q426" i="1"/>
  <c r="R426" i="1"/>
  <c r="S426" i="1"/>
  <c r="M427" i="1"/>
  <c r="N427" i="1"/>
  <c r="O427" i="1"/>
  <c r="P427" i="1"/>
  <c r="Q427" i="1"/>
  <c r="R427" i="1"/>
  <c r="S427" i="1"/>
  <c r="M428" i="1"/>
  <c r="N428" i="1"/>
  <c r="O428" i="1"/>
  <c r="P428" i="1"/>
  <c r="Q428" i="1"/>
  <c r="R428" i="1"/>
  <c r="S428" i="1"/>
  <c r="M429" i="1"/>
  <c r="N429" i="1"/>
  <c r="O429" i="1"/>
  <c r="P429" i="1"/>
  <c r="Q429" i="1"/>
  <c r="R429" i="1"/>
  <c r="S429" i="1"/>
  <c r="M430" i="1"/>
  <c r="N430" i="1"/>
  <c r="O430" i="1"/>
  <c r="P430" i="1"/>
  <c r="Q430" i="1"/>
  <c r="R430" i="1"/>
  <c r="S430" i="1"/>
  <c r="M431" i="1"/>
  <c r="N431" i="1"/>
  <c r="O431" i="1"/>
  <c r="P431" i="1"/>
  <c r="Q431" i="1"/>
  <c r="R431" i="1"/>
  <c r="S431" i="1"/>
  <c r="M432" i="1"/>
  <c r="N432" i="1"/>
  <c r="O432" i="1"/>
  <c r="P432" i="1"/>
  <c r="Q432" i="1"/>
  <c r="R432" i="1"/>
  <c r="S432" i="1"/>
  <c r="M433" i="1"/>
  <c r="N433" i="1"/>
  <c r="O433" i="1"/>
  <c r="P433" i="1"/>
  <c r="Q433" i="1"/>
  <c r="R433" i="1"/>
  <c r="S433" i="1"/>
  <c r="M434" i="1"/>
  <c r="N434" i="1"/>
  <c r="O434" i="1"/>
  <c r="P434" i="1"/>
  <c r="Q434" i="1"/>
  <c r="R434" i="1"/>
  <c r="S434" i="1"/>
  <c r="M435" i="1"/>
  <c r="N435" i="1"/>
  <c r="O435" i="1"/>
  <c r="P435" i="1"/>
  <c r="Q435" i="1"/>
  <c r="R435" i="1"/>
  <c r="S435" i="1"/>
  <c r="M436" i="1"/>
  <c r="N436" i="1"/>
  <c r="O436" i="1"/>
  <c r="P436" i="1"/>
  <c r="Q436" i="1"/>
  <c r="R436" i="1"/>
  <c r="S436" i="1"/>
  <c r="M437" i="1"/>
  <c r="N437" i="1"/>
  <c r="O437" i="1"/>
  <c r="P437" i="1"/>
  <c r="Q437" i="1"/>
  <c r="R437" i="1"/>
  <c r="S437" i="1"/>
  <c r="M438" i="1"/>
  <c r="N438" i="1"/>
  <c r="O438" i="1"/>
  <c r="P438" i="1"/>
  <c r="Q438" i="1"/>
  <c r="R438" i="1"/>
  <c r="S438" i="1"/>
  <c r="M439" i="1"/>
  <c r="N439" i="1"/>
  <c r="O439" i="1"/>
  <c r="P439" i="1"/>
  <c r="Q439" i="1"/>
  <c r="R439" i="1"/>
  <c r="S439" i="1"/>
  <c r="M440" i="1"/>
  <c r="N440" i="1"/>
  <c r="O440" i="1"/>
  <c r="P440" i="1"/>
  <c r="Q440" i="1"/>
  <c r="R440" i="1"/>
  <c r="S440" i="1"/>
  <c r="M441" i="1"/>
  <c r="N441" i="1"/>
  <c r="O441" i="1"/>
  <c r="P441" i="1"/>
  <c r="Q441" i="1"/>
  <c r="R441" i="1"/>
  <c r="S441" i="1"/>
  <c r="M442" i="1"/>
  <c r="N442" i="1"/>
  <c r="O442" i="1"/>
  <c r="P442" i="1"/>
  <c r="Q442" i="1"/>
  <c r="R442" i="1"/>
  <c r="S442" i="1"/>
  <c r="M443" i="1"/>
  <c r="N443" i="1"/>
  <c r="O443" i="1"/>
  <c r="P443" i="1"/>
  <c r="Q443" i="1"/>
  <c r="R443" i="1"/>
  <c r="S443" i="1"/>
  <c r="M444" i="1"/>
  <c r="N444" i="1"/>
  <c r="O444" i="1"/>
  <c r="P444" i="1"/>
  <c r="Q444" i="1"/>
  <c r="R444" i="1"/>
  <c r="S444" i="1"/>
  <c r="M445" i="1"/>
  <c r="N445" i="1"/>
  <c r="O445" i="1"/>
  <c r="P445" i="1"/>
  <c r="Q445" i="1"/>
  <c r="R445" i="1"/>
  <c r="S445" i="1"/>
  <c r="M446" i="1"/>
  <c r="N446" i="1"/>
  <c r="O446" i="1"/>
  <c r="P446" i="1"/>
  <c r="Q446" i="1"/>
  <c r="R446" i="1"/>
  <c r="S446" i="1"/>
  <c r="M447" i="1"/>
  <c r="N447" i="1"/>
  <c r="O447" i="1"/>
  <c r="P447" i="1"/>
  <c r="Q447" i="1"/>
  <c r="R447" i="1"/>
  <c r="S447" i="1"/>
  <c r="M448" i="1"/>
  <c r="N448" i="1"/>
  <c r="O448" i="1"/>
  <c r="P448" i="1"/>
  <c r="Q448" i="1"/>
  <c r="R448" i="1"/>
  <c r="S448" i="1"/>
  <c r="M449" i="1"/>
  <c r="N449" i="1"/>
  <c r="O449" i="1"/>
  <c r="P449" i="1"/>
  <c r="Q449" i="1"/>
  <c r="R449" i="1"/>
  <c r="S449" i="1"/>
  <c r="M450" i="1"/>
  <c r="N450" i="1"/>
  <c r="O450" i="1"/>
  <c r="P450" i="1"/>
  <c r="Q450" i="1"/>
  <c r="R450" i="1"/>
  <c r="S450" i="1"/>
  <c r="M451" i="1"/>
  <c r="N451" i="1"/>
  <c r="O451" i="1"/>
  <c r="P451" i="1"/>
  <c r="Q451" i="1"/>
  <c r="R451" i="1"/>
  <c r="S451" i="1"/>
  <c r="M452" i="1"/>
  <c r="N452" i="1"/>
  <c r="O452" i="1"/>
  <c r="P452" i="1"/>
  <c r="Q452" i="1"/>
  <c r="R452" i="1"/>
  <c r="S452" i="1"/>
  <c r="M453" i="1"/>
  <c r="N453" i="1"/>
  <c r="O453" i="1"/>
  <c r="P453" i="1"/>
  <c r="Q453" i="1"/>
  <c r="R453" i="1"/>
  <c r="S453" i="1"/>
  <c r="M454" i="1"/>
  <c r="N454" i="1"/>
  <c r="O454" i="1"/>
  <c r="P454" i="1"/>
  <c r="Q454" i="1"/>
  <c r="R454" i="1"/>
  <c r="S454" i="1"/>
  <c r="M455" i="1"/>
  <c r="N455" i="1"/>
  <c r="O455" i="1"/>
  <c r="P455" i="1"/>
  <c r="Q455" i="1"/>
  <c r="R455" i="1"/>
  <c r="S455" i="1"/>
  <c r="M456" i="1"/>
  <c r="N456" i="1"/>
  <c r="O456" i="1"/>
  <c r="P456" i="1"/>
  <c r="Q456" i="1"/>
  <c r="R456" i="1"/>
  <c r="S456" i="1"/>
  <c r="M457" i="1"/>
  <c r="N457" i="1"/>
  <c r="O457" i="1"/>
  <c r="P457" i="1"/>
  <c r="Q457" i="1"/>
  <c r="R457" i="1"/>
  <c r="S457" i="1"/>
  <c r="M458" i="1"/>
  <c r="N458" i="1"/>
  <c r="O458" i="1"/>
  <c r="P458" i="1"/>
  <c r="Q458" i="1"/>
  <c r="R458" i="1"/>
  <c r="S458" i="1"/>
  <c r="M459" i="1"/>
  <c r="N459" i="1"/>
  <c r="O459" i="1"/>
  <c r="P459" i="1"/>
  <c r="Q459" i="1"/>
  <c r="R459" i="1"/>
  <c r="S459" i="1"/>
  <c r="M460" i="1"/>
  <c r="N460" i="1"/>
  <c r="O460" i="1"/>
  <c r="P460" i="1"/>
  <c r="Q460" i="1"/>
  <c r="R460" i="1"/>
  <c r="S460" i="1"/>
  <c r="M461" i="1"/>
  <c r="N461" i="1"/>
  <c r="O461" i="1"/>
  <c r="P461" i="1"/>
  <c r="Q461" i="1"/>
  <c r="R461" i="1"/>
  <c r="S461" i="1"/>
  <c r="M462" i="1"/>
  <c r="N462" i="1"/>
  <c r="O462" i="1"/>
  <c r="P462" i="1"/>
  <c r="Q462" i="1"/>
  <c r="R462" i="1"/>
  <c r="S462" i="1"/>
  <c r="M463" i="1"/>
  <c r="N463" i="1"/>
  <c r="O463" i="1"/>
  <c r="P463" i="1"/>
  <c r="Q463" i="1"/>
  <c r="R463" i="1"/>
  <c r="S463" i="1"/>
  <c r="M464" i="1"/>
  <c r="N464" i="1"/>
  <c r="O464" i="1"/>
  <c r="P464" i="1"/>
  <c r="Q464" i="1"/>
  <c r="R464" i="1"/>
  <c r="S464" i="1"/>
  <c r="M465" i="1"/>
  <c r="N465" i="1"/>
  <c r="O465" i="1"/>
  <c r="P465" i="1"/>
  <c r="Q465" i="1"/>
  <c r="R465" i="1"/>
  <c r="S465" i="1"/>
  <c r="M466" i="1"/>
  <c r="N466" i="1"/>
  <c r="O466" i="1"/>
  <c r="P466" i="1"/>
  <c r="Q466" i="1"/>
  <c r="R466" i="1"/>
  <c r="S466" i="1"/>
  <c r="M467" i="1"/>
  <c r="N467" i="1"/>
  <c r="O467" i="1"/>
  <c r="P467" i="1"/>
  <c r="Q467" i="1"/>
  <c r="R467" i="1"/>
  <c r="S467" i="1"/>
  <c r="M468" i="1"/>
  <c r="N468" i="1"/>
  <c r="O468" i="1"/>
  <c r="P468" i="1"/>
  <c r="Q468" i="1"/>
  <c r="R468" i="1"/>
  <c r="S468" i="1"/>
  <c r="M469" i="1"/>
  <c r="N469" i="1"/>
  <c r="O469" i="1"/>
  <c r="P469" i="1"/>
  <c r="Q469" i="1"/>
  <c r="R469" i="1"/>
  <c r="S469" i="1"/>
  <c r="M470" i="1"/>
  <c r="N470" i="1"/>
  <c r="O470" i="1"/>
  <c r="P470" i="1"/>
  <c r="Q470" i="1"/>
  <c r="R470" i="1"/>
  <c r="S470" i="1"/>
  <c r="M471" i="1"/>
  <c r="N471" i="1"/>
  <c r="O471" i="1"/>
  <c r="P471" i="1"/>
  <c r="Q471" i="1"/>
  <c r="R471" i="1"/>
  <c r="S471" i="1"/>
  <c r="M472" i="1"/>
  <c r="N472" i="1"/>
  <c r="O472" i="1"/>
  <c r="P472" i="1"/>
  <c r="Q472" i="1"/>
  <c r="R472" i="1"/>
  <c r="S472" i="1"/>
  <c r="M473" i="1"/>
  <c r="N473" i="1"/>
  <c r="O473" i="1"/>
  <c r="P473" i="1"/>
  <c r="Q473" i="1"/>
  <c r="R473" i="1"/>
  <c r="S473" i="1"/>
  <c r="M474" i="1"/>
  <c r="N474" i="1"/>
  <c r="O474" i="1"/>
  <c r="P474" i="1"/>
  <c r="Q474" i="1"/>
  <c r="R474" i="1"/>
  <c r="S474" i="1"/>
  <c r="M475" i="1"/>
  <c r="N475" i="1"/>
  <c r="O475" i="1"/>
  <c r="P475" i="1"/>
  <c r="Q475" i="1"/>
  <c r="R475" i="1"/>
  <c r="S475" i="1"/>
  <c r="M476" i="1"/>
  <c r="N476" i="1"/>
  <c r="O476" i="1"/>
  <c r="P476" i="1"/>
  <c r="Q476" i="1"/>
  <c r="R476" i="1"/>
  <c r="S476" i="1"/>
  <c r="M477" i="1"/>
  <c r="N477" i="1"/>
  <c r="O477" i="1"/>
  <c r="P477" i="1"/>
  <c r="Q477" i="1"/>
  <c r="R477" i="1"/>
  <c r="S477" i="1"/>
  <c r="M478" i="1"/>
  <c r="N478" i="1"/>
  <c r="O478" i="1"/>
  <c r="P478" i="1"/>
  <c r="Q478" i="1"/>
  <c r="R478" i="1"/>
  <c r="S478" i="1"/>
  <c r="M479" i="1"/>
  <c r="N479" i="1"/>
  <c r="O479" i="1"/>
  <c r="P479" i="1"/>
  <c r="Q479" i="1"/>
  <c r="R479" i="1"/>
  <c r="S479" i="1"/>
  <c r="M480" i="1"/>
  <c r="N480" i="1"/>
  <c r="O480" i="1"/>
  <c r="P480" i="1"/>
  <c r="Q480" i="1"/>
  <c r="R480" i="1"/>
  <c r="S480" i="1"/>
  <c r="M481" i="1"/>
  <c r="N481" i="1"/>
  <c r="O481" i="1"/>
  <c r="P481" i="1"/>
  <c r="Q481" i="1"/>
  <c r="R481" i="1"/>
  <c r="S481" i="1"/>
  <c r="M482" i="1"/>
  <c r="N482" i="1"/>
  <c r="O482" i="1"/>
  <c r="P482" i="1"/>
  <c r="Q482" i="1"/>
  <c r="R482" i="1"/>
  <c r="S482" i="1"/>
  <c r="M483" i="1"/>
  <c r="N483" i="1"/>
  <c r="O483" i="1"/>
  <c r="P483" i="1"/>
  <c r="Q483" i="1"/>
  <c r="R483" i="1"/>
  <c r="S483" i="1"/>
  <c r="M484" i="1"/>
  <c r="N484" i="1"/>
  <c r="O484" i="1"/>
  <c r="P484" i="1"/>
  <c r="Q484" i="1"/>
  <c r="R484" i="1"/>
  <c r="S484" i="1"/>
  <c r="M485" i="1"/>
  <c r="N485" i="1"/>
  <c r="O485" i="1"/>
  <c r="P485" i="1"/>
  <c r="Q485" i="1"/>
  <c r="R485" i="1"/>
  <c r="S485" i="1"/>
  <c r="M486" i="1"/>
  <c r="N486" i="1"/>
  <c r="O486" i="1"/>
  <c r="P486" i="1"/>
  <c r="Q486" i="1"/>
  <c r="R486" i="1"/>
  <c r="S486" i="1"/>
  <c r="M487" i="1"/>
  <c r="N487" i="1"/>
  <c r="O487" i="1"/>
  <c r="P487" i="1"/>
  <c r="Q487" i="1"/>
  <c r="R487" i="1"/>
  <c r="S487" i="1"/>
  <c r="M488" i="1"/>
  <c r="N488" i="1"/>
  <c r="O488" i="1"/>
  <c r="P488" i="1"/>
  <c r="Q488" i="1"/>
  <c r="R488" i="1"/>
  <c r="S488" i="1"/>
  <c r="M489" i="1"/>
  <c r="N489" i="1"/>
  <c r="O489" i="1"/>
  <c r="P489" i="1"/>
  <c r="Q489" i="1"/>
  <c r="R489" i="1"/>
  <c r="S489" i="1"/>
  <c r="M490" i="1"/>
  <c r="N490" i="1"/>
  <c r="O490" i="1"/>
  <c r="P490" i="1"/>
  <c r="Q490" i="1"/>
  <c r="R490" i="1"/>
  <c r="S490" i="1"/>
  <c r="M491" i="1"/>
  <c r="N491" i="1"/>
  <c r="O491" i="1"/>
  <c r="P491" i="1"/>
  <c r="Q491" i="1"/>
  <c r="R491" i="1"/>
  <c r="S491" i="1"/>
  <c r="M492" i="1"/>
  <c r="N492" i="1"/>
  <c r="O492" i="1"/>
  <c r="P492" i="1"/>
  <c r="Q492" i="1"/>
  <c r="R492" i="1"/>
  <c r="S492" i="1"/>
  <c r="M493" i="1"/>
  <c r="N493" i="1"/>
  <c r="O493" i="1"/>
  <c r="P493" i="1"/>
  <c r="Q493" i="1"/>
  <c r="R493" i="1"/>
  <c r="S493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S135" i="2" l="1"/>
  <c r="S143" i="2"/>
  <c r="S119" i="2"/>
  <c r="R109" i="2"/>
  <c r="R110" i="2"/>
  <c r="S110" i="2" s="1"/>
  <c r="R116" i="2"/>
  <c r="R131" i="2"/>
  <c r="S131" i="2" s="1"/>
  <c r="S112" i="2"/>
  <c r="R106" i="2"/>
  <c r="R125" i="2"/>
  <c r="S125" i="2" s="1"/>
  <c r="R126" i="2"/>
  <c r="S126" i="2" s="1"/>
  <c r="R132" i="2"/>
  <c r="R147" i="2"/>
  <c r="R108" i="2"/>
  <c r="S108" i="2" s="1"/>
  <c r="R123" i="2"/>
  <c r="S123" i="2" s="1"/>
  <c r="R145" i="2"/>
  <c r="R146" i="2"/>
  <c r="R121" i="2"/>
  <c r="S121" i="2" s="1"/>
  <c r="R122" i="2"/>
  <c r="R141" i="2"/>
  <c r="R142" i="2"/>
  <c r="S142" i="2" s="1"/>
  <c r="R144" i="2"/>
  <c r="S144" i="2" s="1"/>
  <c r="R148" i="2"/>
  <c r="R117" i="2"/>
  <c r="R118" i="2"/>
  <c r="S118" i="2" s="1"/>
  <c r="R124" i="2"/>
  <c r="S124" i="2" s="1"/>
  <c r="R139" i="2"/>
  <c r="R115" i="2"/>
  <c r="R120" i="2"/>
  <c r="R137" i="2"/>
  <c r="R138" i="2"/>
  <c r="S138" i="2" s="1"/>
  <c r="R113" i="2"/>
  <c r="R114" i="2"/>
  <c r="S114" i="2" s="1"/>
  <c r="R133" i="2"/>
  <c r="S133" i="2" s="1"/>
  <c r="R134" i="2"/>
  <c r="S134" i="2" s="1"/>
  <c r="R136" i="2"/>
  <c r="R140" i="2"/>
  <c r="S106" i="2"/>
  <c r="S132" i="2"/>
  <c r="S128" i="2"/>
  <c r="S148" i="2"/>
  <c r="S140" i="2"/>
  <c r="S116" i="2"/>
  <c r="S137" i="2" l="1"/>
  <c r="S120" i="2"/>
  <c r="S147" i="2"/>
  <c r="S136" i="2"/>
  <c r="S115" i="2"/>
  <c r="S141" i="2"/>
  <c r="S139" i="2"/>
  <c r="S122" i="2"/>
  <c r="S109" i="2"/>
  <c r="S146" i="2"/>
  <c r="S107" i="2"/>
  <c r="S113" i="2"/>
  <c r="S117" i="2"/>
  <c r="S145" i="2"/>
  <c r="S130" i="2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Q105" i="2"/>
  <c r="P105" i="2"/>
  <c r="O105" i="2"/>
  <c r="N105" i="2"/>
  <c r="M105" i="2"/>
  <c r="L105" i="2"/>
  <c r="K105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Q102" i="2"/>
  <c r="P102" i="2"/>
  <c r="O102" i="2"/>
  <c r="N102" i="2"/>
  <c r="M102" i="2"/>
  <c r="L102" i="2"/>
  <c r="K102" i="2"/>
  <c r="R102" i="2" s="1"/>
  <c r="Q101" i="2"/>
  <c r="P101" i="2"/>
  <c r="O101" i="2"/>
  <c r="N101" i="2"/>
  <c r="M101" i="2"/>
  <c r="L101" i="2"/>
  <c r="K101" i="2"/>
  <c r="Q100" i="2"/>
  <c r="P100" i="2"/>
  <c r="O100" i="2"/>
  <c r="N100" i="2"/>
  <c r="M100" i="2"/>
  <c r="L100" i="2"/>
  <c r="K100" i="2"/>
  <c r="Q99" i="2"/>
  <c r="P99" i="2"/>
  <c r="O99" i="2"/>
  <c r="N99" i="2"/>
  <c r="M99" i="2"/>
  <c r="L99" i="2"/>
  <c r="K99" i="2"/>
  <c r="Q98" i="2"/>
  <c r="P98" i="2"/>
  <c r="O98" i="2"/>
  <c r="N98" i="2"/>
  <c r="M98" i="2"/>
  <c r="L98" i="2"/>
  <c r="K98" i="2"/>
  <c r="Q97" i="2"/>
  <c r="P97" i="2"/>
  <c r="O97" i="2"/>
  <c r="N97" i="2"/>
  <c r="M97" i="2"/>
  <c r="L97" i="2"/>
  <c r="K97" i="2"/>
  <c r="Q96" i="2"/>
  <c r="P96" i="2"/>
  <c r="O96" i="2"/>
  <c r="N96" i="2"/>
  <c r="M96" i="2"/>
  <c r="L96" i="2"/>
  <c r="K96" i="2"/>
  <c r="Q95" i="2"/>
  <c r="P95" i="2"/>
  <c r="O95" i="2"/>
  <c r="N95" i="2"/>
  <c r="M95" i="2"/>
  <c r="L95" i="2"/>
  <c r="K95" i="2"/>
  <c r="Q94" i="2"/>
  <c r="P94" i="2"/>
  <c r="O94" i="2"/>
  <c r="N94" i="2"/>
  <c r="M94" i="2"/>
  <c r="L94" i="2"/>
  <c r="K94" i="2"/>
  <c r="Q93" i="2"/>
  <c r="P93" i="2"/>
  <c r="O93" i="2"/>
  <c r="N93" i="2"/>
  <c r="M93" i="2"/>
  <c r="L93" i="2"/>
  <c r="K93" i="2"/>
  <c r="Q92" i="2"/>
  <c r="P92" i="2"/>
  <c r="O92" i="2"/>
  <c r="N92" i="2"/>
  <c r="M92" i="2"/>
  <c r="L92" i="2"/>
  <c r="K92" i="2"/>
  <c r="Q91" i="2"/>
  <c r="P91" i="2"/>
  <c r="O91" i="2"/>
  <c r="N91" i="2"/>
  <c r="M91" i="2"/>
  <c r="L91" i="2"/>
  <c r="K91" i="2"/>
  <c r="Q90" i="2"/>
  <c r="P90" i="2"/>
  <c r="O90" i="2"/>
  <c r="N90" i="2"/>
  <c r="M90" i="2"/>
  <c r="L90" i="2"/>
  <c r="K90" i="2"/>
  <c r="Q89" i="2"/>
  <c r="P89" i="2"/>
  <c r="O89" i="2"/>
  <c r="N89" i="2"/>
  <c r="M89" i="2"/>
  <c r="L89" i="2"/>
  <c r="K89" i="2"/>
  <c r="Q88" i="2"/>
  <c r="P88" i="2"/>
  <c r="O88" i="2"/>
  <c r="N88" i="2"/>
  <c r="M88" i="2"/>
  <c r="L88" i="2"/>
  <c r="K88" i="2"/>
  <c r="Q87" i="2"/>
  <c r="P87" i="2"/>
  <c r="O87" i="2"/>
  <c r="N87" i="2"/>
  <c r="M87" i="2"/>
  <c r="L87" i="2"/>
  <c r="K87" i="2"/>
  <c r="Q86" i="2"/>
  <c r="P86" i="2"/>
  <c r="O86" i="2"/>
  <c r="N86" i="2"/>
  <c r="M86" i="2"/>
  <c r="L86" i="2"/>
  <c r="K86" i="2"/>
  <c r="Q85" i="2"/>
  <c r="P85" i="2"/>
  <c r="O85" i="2"/>
  <c r="N85" i="2"/>
  <c r="M85" i="2"/>
  <c r="L85" i="2"/>
  <c r="K85" i="2"/>
  <c r="Q84" i="2"/>
  <c r="P84" i="2"/>
  <c r="O84" i="2"/>
  <c r="N84" i="2"/>
  <c r="M84" i="2"/>
  <c r="L84" i="2"/>
  <c r="K84" i="2"/>
  <c r="Q83" i="2"/>
  <c r="P83" i="2"/>
  <c r="O83" i="2"/>
  <c r="N83" i="2"/>
  <c r="M83" i="2"/>
  <c r="L83" i="2"/>
  <c r="K83" i="2"/>
  <c r="Q82" i="2"/>
  <c r="P82" i="2"/>
  <c r="O82" i="2"/>
  <c r="N82" i="2"/>
  <c r="M82" i="2"/>
  <c r="L82" i="2"/>
  <c r="K82" i="2"/>
  <c r="Q81" i="2"/>
  <c r="P81" i="2"/>
  <c r="O81" i="2"/>
  <c r="N81" i="2"/>
  <c r="M81" i="2"/>
  <c r="L81" i="2"/>
  <c r="K81" i="2"/>
  <c r="Q80" i="2"/>
  <c r="P80" i="2"/>
  <c r="O80" i="2"/>
  <c r="N80" i="2"/>
  <c r="M80" i="2"/>
  <c r="L80" i="2"/>
  <c r="K80" i="2"/>
  <c r="Q79" i="2"/>
  <c r="P79" i="2"/>
  <c r="O79" i="2"/>
  <c r="N79" i="2"/>
  <c r="M79" i="2"/>
  <c r="L79" i="2"/>
  <c r="K79" i="2"/>
  <c r="Q78" i="2"/>
  <c r="P78" i="2"/>
  <c r="O78" i="2"/>
  <c r="N78" i="2"/>
  <c r="M78" i="2"/>
  <c r="L78" i="2"/>
  <c r="K78" i="2"/>
  <c r="Q77" i="2"/>
  <c r="P77" i="2"/>
  <c r="O77" i="2"/>
  <c r="N77" i="2"/>
  <c r="M77" i="2"/>
  <c r="L77" i="2"/>
  <c r="K77" i="2"/>
  <c r="Q76" i="2"/>
  <c r="P76" i="2"/>
  <c r="O76" i="2"/>
  <c r="N76" i="2"/>
  <c r="M76" i="2"/>
  <c r="L76" i="2"/>
  <c r="K76" i="2"/>
  <c r="R76" i="2" s="1"/>
  <c r="Q75" i="2"/>
  <c r="P75" i="2"/>
  <c r="O75" i="2"/>
  <c r="N75" i="2"/>
  <c r="M75" i="2"/>
  <c r="L75" i="2"/>
  <c r="K75" i="2"/>
  <c r="Q74" i="2"/>
  <c r="P74" i="2"/>
  <c r="O74" i="2"/>
  <c r="N74" i="2"/>
  <c r="M74" i="2"/>
  <c r="L74" i="2"/>
  <c r="K74" i="2"/>
  <c r="Q73" i="2"/>
  <c r="P73" i="2"/>
  <c r="O73" i="2"/>
  <c r="N73" i="2"/>
  <c r="M73" i="2"/>
  <c r="L73" i="2"/>
  <c r="K73" i="2"/>
  <c r="Q72" i="2"/>
  <c r="P72" i="2"/>
  <c r="O72" i="2"/>
  <c r="N72" i="2"/>
  <c r="M72" i="2"/>
  <c r="L72" i="2"/>
  <c r="K72" i="2"/>
  <c r="Q71" i="2"/>
  <c r="P71" i="2"/>
  <c r="O71" i="2"/>
  <c r="N71" i="2"/>
  <c r="M71" i="2"/>
  <c r="L71" i="2"/>
  <c r="K71" i="2"/>
  <c r="Q70" i="2"/>
  <c r="P70" i="2"/>
  <c r="O70" i="2"/>
  <c r="N70" i="2"/>
  <c r="M70" i="2"/>
  <c r="L70" i="2"/>
  <c r="K70" i="2"/>
  <c r="Q69" i="2"/>
  <c r="P69" i="2"/>
  <c r="O69" i="2"/>
  <c r="N69" i="2"/>
  <c r="M69" i="2"/>
  <c r="L69" i="2"/>
  <c r="K69" i="2"/>
  <c r="Q68" i="2"/>
  <c r="P68" i="2"/>
  <c r="O68" i="2"/>
  <c r="N68" i="2"/>
  <c r="M68" i="2"/>
  <c r="L68" i="2"/>
  <c r="K68" i="2"/>
  <c r="Q67" i="2"/>
  <c r="P67" i="2"/>
  <c r="O67" i="2"/>
  <c r="N67" i="2"/>
  <c r="M67" i="2"/>
  <c r="L67" i="2"/>
  <c r="K67" i="2"/>
  <c r="Q66" i="2"/>
  <c r="P66" i="2"/>
  <c r="O66" i="2"/>
  <c r="N66" i="2"/>
  <c r="M66" i="2"/>
  <c r="L66" i="2"/>
  <c r="K66" i="2"/>
  <c r="Q65" i="2"/>
  <c r="P65" i="2"/>
  <c r="O65" i="2"/>
  <c r="N65" i="2"/>
  <c r="M65" i="2"/>
  <c r="L65" i="2"/>
  <c r="K65" i="2"/>
  <c r="Q64" i="2"/>
  <c r="P64" i="2"/>
  <c r="O64" i="2"/>
  <c r="N64" i="2"/>
  <c r="M64" i="2"/>
  <c r="L64" i="2"/>
  <c r="K64" i="2"/>
  <c r="Q63" i="2"/>
  <c r="P63" i="2"/>
  <c r="O63" i="2"/>
  <c r="N63" i="2"/>
  <c r="M63" i="2"/>
  <c r="L63" i="2"/>
  <c r="K63" i="2"/>
  <c r="Q62" i="2"/>
  <c r="P62" i="2"/>
  <c r="O62" i="2"/>
  <c r="N62" i="2"/>
  <c r="M62" i="2"/>
  <c r="L62" i="2"/>
  <c r="K62" i="2"/>
  <c r="R64" i="2" l="1"/>
  <c r="R75" i="2"/>
  <c r="S75" i="2" s="1"/>
  <c r="R92" i="2"/>
  <c r="R84" i="2"/>
  <c r="R99" i="2"/>
  <c r="S99" i="2" s="1"/>
  <c r="R100" i="2"/>
  <c r="R98" i="2"/>
  <c r="R81" i="2"/>
  <c r="S81" i="2" s="1"/>
  <c r="R68" i="2"/>
  <c r="R78" i="2"/>
  <c r="R94" i="2"/>
  <c r="R103" i="2"/>
  <c r="R67" i="2"/>
  <c r="R70" i="2"/>
  <c r="R79" i="2"/>
  <c r="R90" i="2"/>
  <c r="R93" i="2"/>
  <c r="S93" i="2" s="1"/>
  <c r="R96" i="2"/>
  <c r="R87" i="2"/>
  <c r="S87" i="2" s="1"/>
  <c r="R73" i="2"/>
  <c r="R91" i="2"/>
  <c r="S91" i="2" s="1"/>
  <c r="R66" i="2"/>
  <c r="S66" i="2" s="1"/>
  <c r="R69" i="2"/>
  <c r="S69" i="2" s="1"/>
  <c r="R72" i="2"/>
  <c r="R89" i="2"/>
  <c r="S89" i="2" s="1"/>
  <c r="R65" i="2"/>
  <c r="S65" i="2" s="1"/>
  <c r="R71" i="2"/>
  <c r="S71" i="2" s="1"/>
  <c r="R83" i="2"/>
  <c r="R86" i="2"/>
  <c r="R95" i="2"/>
  <c r="S95" i="2" s="1"/>
  <c r="R62" i="2"/>
  <c r="R82" i="2"/>
  <c r="R85" i="2"/>
  <c r="R88" i="2"/>
  <c r="R105" i="2"/>
  <c r="R63" i="2"/>
  <c r="S63" i="2" s="1"/>
  <c r="R101" i="2"/>
  <c r="R104" i="2"/>
  <c r="S104" i="2" s="1"/>
  <c r="R74" i="2"/>
  <c r="S74" i="2" s="1"/>
  <c r="R77" i="2"/>
  <c r="R80" i="2"/>
  <c r="S80" i="2" s="1"/>
  <c r="R97" i="2"/>
  <c r="S64" i="2"/>
  <c r="S98" i="2"/>
  <c r="S82" i="2"/>
  <c r="S94" i="2"/>
  <c r="S90" i="2"/>
  <c r="S78" i="2" l="1"/>
  <c r="S79" i="2"/>
  <c r="S70" i="2"/>
  <c r="S84" i="2"/>
  <c r="S85" i="2"/>
  <c r="S100" i="2"/>
  <c r="S101" i="2"/>
  <c r="S86" i="2"/>
  <c r="S67" i="2"/>
  <c r="S83" i="2"/>
  <c r="S73" i="2"/>
  <c r="S102" i="2"/>
  <c r="S103" i="2"/>
  <c r="S96" i="2"/>
  <c r="S97" i="2"/>
  <c r="S88" i="2"/>
  <c r="S92" i="2"/>
  <c r="S68" i="2"/>
  <c r="S76" i="2"/>
  <c r="S77" i="2"/>
  <c r="S62" i="2"/>
  <c r="S72" i="2"/>
  <c r="L89" i="1"/>
  <c r="L90" i="1"/>
  <c r="L91" i="1"/>
  <c r="L92" i="1"/>
  <c r="L93" i="1"/>
  <c r="L94" i="1"/>
  <c r="L95" i="1"/>
  <c r="L96" i="1"/>
  <c r="K96" i="1"/>
  <c r="K97" i="1"/>
  <c r="L97" i="1"/>
  <c r="K95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K90" i="1"/>
  <c r="K91" i="1"/>
  <c r="K92" i="1"/>
  <c r="K93" i="1"/>
  <c r="K94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M495" i="1"/>
  <c r="N495" i="1"/>
  <c r="O495" i="1"/>
  <c r="P495" i="1"/>
  <c r="Q495" i="1"/>
  <c r="R495" i="1"/>
  <c r="S495" i="1"/>
  <c r="K496" i="1"/>
  <c r="L496" i="1"/>
  <c r="M496" i="1"/>
  <c r="N496" i="1"/>
  <c r="O496" i="1"/>
  <c r="P496" i="1"/>
  <c r="Q496" i="1"/>
  <c r="R496" i="1"/>
  <c r="S496" i="1"/>
  <c r="K497" i="1"/>
  <c r="L497" i="1"/>
  <c r="M497" i="1"/>
  <c r="N497" i="1"/>
  <c r="O497" i="1"/>
  <c r="P497" i="1"/>
  <c r="Q497" i="1"/>
  <c r="R497" i="1"/>
  <c r="S497" i="1"/>
  <c r="K498" i="1"/>
  <c r="L498" i="1"/>
  <c r="M498" i="1"/>
  <c r="N498" i="1"/>
  <c r="O498" i="1"/>
  <c r="P498" i="1"/>
  <c r="Q498" i="1"/>
  <c r="R498" i="1"/>
  <c r="S498" i="1"/>
  <c r="K499" i="1"/>
  <c r="L499" i="1"/>
  <c r="M499" i="1"/>
  <c r="N499" i="1"/>
  <c r="O499" i="1"/>
  <c r="P499" i="1"/>
  <c r="Q499" i="1"/>
  <c r="R499" i="1"/>
  <c r="S499" i="1"/>
  <c r="K500" i="1"/>
  <c r="L500" i="1"/>
  <c r="M500" i="1"/>
  <c r="N500" i="1"/>
  <c r="O500" i="1"/>
  <c r="P500" i="1"/>
  <c r="Q500" i="1"/>
  <c r="R500" i="1"/>
  <c r="S500" i="1"/>
  <c r="K501" i="1"/>
  <c r="L501" i="1"/>
  <c r="M501" i="1"/>
  <c r="N501" i="1"/>
  <c r="O501" i="1"/>
  <c r="P501" i="1"/>
  <c r="Q501" i="1"/>
  <c r="R501" i="1"/>
  <c r="S501" i="1"/>
  <c r="K502" i="1"/>
  <c r="L502" i="1"/>
  <c r="M502" i="1"/>
  <c r="N502" i="1"/>
  <c r="O502" i="1"/>
  <c r="P502" i="1"/>
  <c r="Q502" i="1"/>
  <c r="R502" i="1"/>
  <c r="S502" i="1"/>
  <c r="K503" i="1"/>
  <c r="L503" i="1"/>
  <c r="M503" i="1"/>
  <c r="N503" i="1"/>
  <c r="O503" i="1"/>
  <c r="P503" i="1"/>
  <c r="Q503" i="1"/>
  <c r="R503" i="1"/>
  <c r="S503" i="1"/>
  <c r="K504" i="1"/>
  <c r="L504" i="1"/>
  <c r="M504" i="1"/>
  <c r="N504" i="1"/>
  <c r="O504" i="1"/>
  <c r="P504" i="1"/>
  <c r="Q504" i="1"/>
  <c r="R504" i="1"/>
  <c r="S504" i="1"/>
  <c r="K505" i="1"/>
  <c r="L505" i="1"/>
  <c r="M505" i="1"/>
  <c r="N505" i="1"/>
  <c r="O505" i="1"/>
  <c r="P505" i="1"/>
  <c r="Q505" i="1"/>
  <c r="R505" i="1"/>
  <c r="S505" i="1"/>
  <c r="K506" i="1"/>
  <c r="L506" i="1"/>
  <c r="M506" i="1"/>
  <c r="N506" i="1"/>
  <c r="O506" i="1"/>
  <c r="P506" i="1"/>
  <c r="Q506" i="1"/>
  <c r="R506" i="1"/>
  <c r="S506" i="1"/>
  <c r="K507" i="1"/>
  <c r="L507" i="1"/>
  <c r="M507" i="1"/>
  <c r="N507" i="1"/>
  <c r="O507" i="1"/>
  <c r="P507" i="1"/>
  <c r="Q507" i="1"/>
  <c r="R507" i="1"/>
  <c r="S507" i="1"/>
  <c r="K508" i="1"/>
  <c r="L508" i="1"/>
  <c r="M508" i="1"/>
  <c r="N508" i="1"/>
  <c r="O508" i="1"/>
  <c r="P508" i="1"/>
  <c r="Q508" i="1"/>
  <c r="R508" i="1"/>
  <c r="S508" i="1"/>
  <c r="K509" i="1"/>
  <c r="L509" i="1"/>
  <c r="M509" i="1"/>
  <c r="N509" i="1"/>
  <c r="O509" i="1"/>
  <c r="P509" i="1"/>
  <c r="Q509" i="1"/>
  <c r="R509" i="1"/>
  <c r="S509" i="1"/>
  <c r="K510" i="1"/>
  <c r="L510" i="1"/>
  <c r="M510" i="1"/>
  <c r="N510" i="1"/>
  <c r="O510" i="1"/>
  <c r="P510" i="1"/>
  <c r="Q510" i="1"/>
  <c r="R510" i="1"/>
  <c r="S510" i="1"/>
  <c r="K511" i="1"/>
  <c r="L511" i="1"/>
  <c r="M511" i="1"/>
  <c r="N511" i="1"/>
  <c r="O511" i="1"/>
  <c r="P511" i="1"/>
  <c r="Q511" i="1"/>
  <c r="R511" i="1"/>
  <c r="S511" i="1"/>
  <c r="K512" i="1"/>
  <c r="L512" i="1"/>
  <c r="M512" i="1"/>
  <c r="N512" i="1"/>
  <c r="O512" i="1"/>
  <c r="P512" i="1"/>
  <c r="Q512" i="1"/>
  <c r="R512" i="1"/>
  <c r="S512" i="1"/>
  <c r="K513" i="1"/>
  <c r="L513" i="1"/>
  <c r="M513" i="1"/>
  <c r="N513" i="1"/>
  <c r="O513" i="1"/>
  <c r="P513" i="1"/>
  <c r="Q513" i="1"/>
  <c r="R513" i="1"/>
  <c r="S513" i="1"/>
  <c r="K514" i="1"/>
  <c r="L514" i="1"/>
  <c r="M514" i="1"/>
  <c r="N514" i="1"/>
  <c r="O514" i="1"/>
  <c r="P514" i="1"/>
  <c r="Q514" i="1"/>
  <c r="R514" i="1"/>
  <c r="S514" i="1"/>
  <c r="K515" i="1"/>
  <c r="L515" i="1"/>
  <c r="M515" i="1"/>
  <c r="N515" i="1"/>
  <c r="O515" i="1"/>
  <c r="P515" i="1"/>
  <c r="Q515" i="1"/>
  <c r="R515" i="1"/>
  <c r="S515" i="1"/>
  <c r="K516" i="1"/>
  <c r="L516" i="1"/>
  <c r="M516" i="1"/>
  <c r="N516" i="1"/>
  <c r="O516" i="1"/>
  <c r="P516" i="1"/>
  <c r="Q516" i="1"/>
  <c r="R516" i="1"/>
  <c r="S516" i="1"/>
  <c r="K517" i="1"/>
  <c r="L517" i="1"/>
  <c r="M517" i="1"/>
  <c r="N517" i="1"/>
  <c r="O517" i="1"/>
  <c r="P517" i="1"/>
  <c r="Q517" i="1"/>
  <c r="R517" i="1"/>
  <c r="S517" i="1"/>
  <c r="K518" i="1"/>
  <c r="L518" i="1"/>
  <c r="M518" i="1"/>
  <c r="N518" i="1"/>
  <c r="O518" i="1"/>
  <c r="P518" i="1"/>
  <c r="Q518" i="1"/>
  <c r="R518" i="1"/>
  <c r="S518" i="1"/>
  <c r="K519" i="1"/>
  <c r="L519" i="1"/>
  <c r="M519" i="1"/>
  <c r="N519" i="1"/>
  <c r="O519" i="1"/>
  <c r="P519" i="1"/>
  <c r="Q519" i="1"/>
  <c r="R519" i="1"/>
  <c r="S519" i="1"/>
  <c r="K520" i="1"/>
  <c r="L520" i="1"/>
  <c r="M520" i="1"/>
  <c r="N520" i="1"/>
  <c r="O520" i="1"/>
  <c r="P520" i="1"/>
  <c r="Q520" i="1"/>
  <c r="R520" i="1"/>
  <c r="S520" i="1"/>
  <c r="K521" i="1"/>
  <c r="L521" i="1"/>
  <c r="M521" i="1"/>
  <c r="N521" i="1"/>
  <c r="O521" i="1"/>
  <c r="P521" i="1"/>
  <c r="Q521" i="1"/>
  <c r="R521" i="1"/>
  <c r="S521" i="1"/>
  <c r="K522" i="1"/>
  <c r="L522" i="1"/>
  <c r="M522" i="1"/>
  <c r="N522" i="1"/>
  <c r="O522" i="1"/>
  <c r="P522" i="1"/>
  <c r="Q522" i="1"/>
  <c r="R522" i="1"/>
  <c r="S522" i="1"/>
  <c r="K523" i="1"/>
  <c r="L523" i="1"/>
  <c r="M523" i="1"/>
  <c r="N523" i="1"/>
  <c r="O523" i="1"/>
  <c r="P523" i="1"/>
  <c r="Q523" i="1"/>
  <c r="R523" i="1"/>
  <c r="S523" i="1"/>
  <c r="K524" i="1"/>
  <c r="L524" i="1"/>
  <c r="M524" i="1"/>
  <c r="N524" i="1"/>
  <c r="O524" i="1"/>
  <c r="P524" i="1"/>
  <c r="Q524" i="1"/>
  <c r="R524" i="1"/>
  <c r="S524" i="1"/>
  <c r="K525" i="1"/>
  <c r="L525" i="1"/>
  <c r="M525" i="1"/>
  <c r="N525" i="1"/>
  <c r="O525" i="1"/>
  <c r="P525" i="1"/>
  <c r="Q525" i="1"/>
  <c r="R525" i="1"/>
  <c r="S525" i="1"/>
  <c r="K526" i="1"/>
  <c r="L526" i="1"/>
  <c r="M526" i="1"/>
  <c r="N526" i="1"/>
  <c r="O526" i="1"/>
  <c r="P526" i="1"/>
  <c r="Q526" i="1"/>
  <c r="R526" i="1"/>
  <c r="S526" i="1"/>
  <c r="K527" i="1"/>
  <c r="L527" i="1"/>
  <c r="M527" i="1"/>
  <c r="N527" i="1"/>
  <c r="O527" i="1"/>
  <c r="P527" i="1"/>
  <c r="Q527" i="1"/>
  <c r="R527" i="1"/>
  <c r="S527" i="1"/>
  <c r="K528" i="1"/>
  <c r="L528" i="1"/>
  <c r="M528" i="1"/>
  <c r="N528" i="1"/>
  <c r="O528" i="1"/>
  <c r="P528" i="1"/>
  <c r="Q528" i="1"/>
  <c r="R528" i="1"/>
  <c r="S528" i="1"/>
  <c r="K529" i="1"/>
  <c r="L529" i="1"/>
  <c r="M529" i="1"/>
  <c r="N529" i="1"/>
  <c r="O529" i="1"/>
  <c r="P529" i="1"/>
  <c r="Q529" i="1"/>
  <c r="R529" i="1"/>
  <c r="S529" i="1"/>
  <c r="K530" i="1"/>
  <c r="L530" i="1"/>
  <c r="M530" i="1"/>
  <c r="N530" i="1"/>
  <c r="O530" i="1"/>
  <c r="P530" i="1"/>
  <c r="Q530" i="1"/>
  <c r="R530" i="1"/>
  <c r="S530" i="1"/>
  <c r="K532" i="1"/>
  <c r="L532" i="1"/>
  <c r="M532" i="1"/>
  <c r="N532" i="1"/>
  <c r="O532" i="1"/>
  <c r="P532" i="1"/>
  <c r="Q532" i="1"/>
  <c r="R532" i="1"/>
  <c r="S532" i="1"/>
  <c r="K533" i="1"/>
  <c r="L533" i="1"/>
  <c r="M533" i="1"/>
  <c r="N533" i="1"/>
  <c r="O533" i="1"/>
  <c r="P533" i="1"/>
  <c r="Q533" i="1"/>
  <c r="R533" i="1"/>
  <c r="S533" i="1"/>
  <c r="K534" i="1"/>
  <c r="L534" i="1"/>
  <c r="M534" i="1"/>
  <c r="N534" i="1"/>
  <c r="O534" i="1"/>
  <c r="P534" i="1"/>
  <c r="Q534" i="1"/>
  <c r="R534" i="1"/>
  <c r="S534" i="1"/>
  <c r="K535" i="1"/>
  <c r="L535" i="1"/>
  <c r="M535" i="1"/>
  <c r="N535" i="1"/>
  <c r="O535" i="1"/>
  <c r="P535" i="1"/>
  <c r="Q535" i="1"/>
  <c r="R535" i="1"/>
  <c r="S535" i="1"/>
  <c r="K536" i="1"/>
  <c r="L536" i="1"/>
  <c r="M536" i="1"/>
  <c r="N536" i="1"/>
  <c r="O536" i="1"/>
  <c r="P536" i="1"/>
  <c r="Q536" i="1"/>
  <c r="R536" i="1"/>
  <c r="S536" i="1"/>
  <c r="K537" i="1"/>
  <c r="L537" i="1"/>
  <c r="M537" i="1"/>
  <c r="N537" i="1"/>
  <c r="O537" i="1"/>
  <c r="P537" i="1"/>
  <c r="Q537" i="1"/>
  <c r="R537" i="1"/>
  <c r="S537" i="1"/>
  <c r="K538" i="1"/>
  <c r="L538" i="1"/>
  <c r="M538" i="1"/>
  <c r="N538" i="1"/>
  <c r="O538" i="1"/>
  <c r="P538" i="1"/>
  <c r="Q538" i="1"/>
  <c r="R538" i="1"/>
  <c r="S538" i="1"/>
  <c r="K539" i="1"/>
  <c r="L539" i="1"/>
  <c r="M539" i="1"/>
  <c r="N539" i="1"/>
  <c r="O539" i="1"/>
  <c r="P539" i="1"/>
  <c r="Q539" i="1"/>
  <c r="R539" i="1"/>
  <c r="S539" i="1"/>
  <c r="K540" i="1"/>
  <c r="L540" i="1"/>
  <c r="M540" i="1"/>
  <c r="N540" i="1"/>
  <c r="O540" i="1"/>
  <c r="P540" i="1"/>
  <c r="Q540" i="1"/>
  <c r="R540" i="1"/>
  <c r="S540" i="1"/>
  <c r="K541" i="1"/>
  <c r="L541" i="1"/>
  <c r="M541" i="1"/>
  <c r="N541" i="1"/>
  <c r="O541" i="1"/>
  <c r="P541" i="1"/>
  <c r="Q541" i="1"/>
  <c r="R541" i="1"/>
  <c r="S541" i="1"/>
  <c r="K542" i="1"/>
  <c r="L542" i="1"/>
  <c r="M542" i="1"/>
  <c r="N542" i="1"/>
  <c r="O542" i="1"/>
  <c r="P542" i="1"/>
  <c r="Q542" i="1"/>
  <c r="R542" i="1"/>
  <c r="S542" i="1"/>
  <c r="K543" i="1"/>
  <c r="L543" i="1"/>
  <c r="M543" i="1"/>
  <c r="N543" i="1"/>
  <c r="O543" i="1"/>
  <c r="P543" i="1"/>
  <c r="Q543" i="1"/>
  <c r="R543" i="1"/>
  <c r="S543" i="1"/>
  <c r="K544" i="1"/>
  <c r="L544" i="1"/>
  <c r="M544" i="1"/>
  <c r="N544" i="1"/>
  <c r="O544" i="1"/>
  <c r="P544" i="1"/>
  <c r="Q544" i="1"/>
  <c r="R544" i="1"/>
  <c r="S544" i="1"/>
  <c r="K545" i="1"/>
  <c r="L545" i="1"/>
  <c r="M545" i="1"/>
  <c r="N545" i="1"/>
  <c r="O545" i="1"/>
  <c r="P545" i="1"/>
  <c r="Q545" i="1"/>
  <c r="R545" i="1"/>
  <c r="S545" i="1"/>
  <c r="K546" i="1"/>
  <c r="L546" i="1"/>
  <c r="M546" i="1"/>
  <c r="N546" i="1"/>
  <c r="O546" i="1"/>
  <c r="P546" i="1"/>
  <c r="Q546" i="1"/>
  <c r="R546" i="1"/>
  <c r="S546" i="1"/>
  <c r="K547" i="1"/>
  <c r="L547" i="1"/>
  <c r="M547" i="1"/>
  <c r="N547" i="1"/>
  <c r="O547" i="1"/>
  <c r="P547" i="1"/>
  <c r="Q547" i="1"/>
  <c r="R547" i="1"/>
  <c r="S547" i="1"/>
  <c r="K548" i="1"/>
  <c r="L548" i="1"/>
  <c r="M548" i="1"/>
  <c r="N548" i="1"/>
  <c r="O548" i="1"/>
  <c r="P548" i="1"/>
  <c r="Q548" i="1"/>
  <c r="R548" i="1"/>
  <c r="S548" i="1"/>
  <c r="K549" i="1"/>
  <c r="L549" i="1"/>
  <c r="M549" i="1"/>
  <c r="N549" i="1"/>
  <c r="O549" i="1"/>
  <c r="P549" i="1"/>
  <c r="Q549" i="1"/>
  <c r="R549" i="1"/>
  <c r="S549" i="1"/>
  <c r="K550" i="1"/>
  <c r="L550" i="1"/>
  <c r="M550" i="1"/>
  <c r="N550" i="1"/>
  <c r="O550" i="1"/>
  <c r="P550" i="1"/>
  <c r="Q550" i="1"/>
  <c r="R550" i="1"/>
  <c r="S550" i="1"/>
  <c r="K551" i="1"/>
  <c r="L551" i="1"/>
  <c r="M551" i="1"/>
  <c r="N551" i="1"/>
  <c r="O551" i="1"/>
  <c r="P551" i="1"/>
  <c r="Q551" i="1"/>
  <c r="R551" i="1"/>
  <c r="S551" i="1"/>
  <c r="K552" i="1"/>
  <c r="L552" i="1"/>
  <c r="M552" i="1"/>
  <c r="N552" i="1"/>
  <c r="O552" i="1"/>
  <c r="P552" i="1"/>
  <c r="Q552" i="1"/>
  <c r="R552" i="1"/>
  <c r="S552" i="1"/>
  <c r="K553" i="1"/>
  <c r="L553" i="1"/>
  <c r="M553" i="1"/>
  <c r="N553" i="1"/>
  <c r="O553" i="1"/>
  <c r="P553" i="1"/>
  <c r="Q553" i="1"/>
  <c r="R553" i="1"/>
  <c r="S553" i="1"/>
  <c r="K554" i="1"/>
  <c r="L554" i="1"/>
  <c r="M554" i="1"/>
  <c r="N554" i="1"/>
  <c r="O554" i="1"/>
  <c r="P554" i="1"/>
  <c r="Q554" i="1"/>
  <c r="R554" i="1"/>
  <c r="S554" i="1"/>
  <c r="K555" i="1"/>
  <c r="L555" i="1"/>
  <c r="M555" i="1"/>
  <c r="N555" i="1"/>
  <c r="O555" i="1"/>
  <c r="P555" i="1"/>
  <c r="Q555" i="1"/>
  <c r="R555" i="1"/>
  <c r="S555" i="1"/>
  <c r="K556" i="1"/>
  <c r="L556" i="1"/>
  <c r="M556" i="1"/>
  <c r="N556" i="1"/>
  <c r="O556" i="1"/>
  <c r="P556" i="1"/>
  <c r="Q556" i="1"/>
  <c r="R556" i="1"/>
  <c r="S556" i="1"/>
  <c r="K557" i="1"/>
  <c r="L557" i="1"/>
  <c r="M557" i="1"/>
  <c r="N557" i="1"/>
  <c r="O557" i="1"/>
  <c r="P557" i="1"/>
  <c r="Q557" i="1"/>
  <c r="R557" i="1"/>
  <c r="S557" i="1"/>
  <c r="K558" i="1"/>
  <c r="L558" i="1"/>
  <c r="M558" i="1"/>
  <c r="N558" i="1"/>
  <c r="O558" i="1"/>
  <c r="P558" i="1"/>
  <c r="Q558" i="1"/>
  <c r="R558" i="1"/>
  <c r="S558" i="1"/>
  <c r="K559" i="1"/>
  <c r="L559" i="1"/>
  <c r="M559" i="1"/>
  <c r="N559" i="1"/>
  <c r="O559" i="1"/>
  <c r="P559" i="1"/>
  <c r="Q559" i="1"/>
  <c r="R559" i="1"/>
  <c r="S559" i="1"/>
  <c r="K560" i="1"/>
  <c r="L560" i="1"/>
  <c r="M560" i="1"/>
  <c r="N560" i="1"/>
  <c r="O560" i="1"/>
  <c r="P560" i="1"/>
  <c r="Q560" i="1"/>
  <c r="R560" i="1"/>
  <c r="S560" i="1"/>
  <c r="K561" i="1"/>
  <c r="L561" i="1"/>
  <c r="M561" i="1"/>
  <c r="N561" i="1"/>
  <c r="O561" i="1"/>
  <c r="P561" i="1"/>
  <c r="Q561" i="1"/>
  <c r="R561" i="1"/>
  <c r="S561" i="1"/>
  <c r="K562" i="1"/>
  <c r="L562" i="1"/>
  <c r="M562" i="1"/>
  <c r="N562" i="1"/>
  <c r="O562" i="1"/>
  <c r="P562" i="1"/>
  <c r="Q562" i="1"/>
  <c r="R562" i="1"/>
  <c r="S562" i="1"/>
  <c r="K563" i="1"/>
  <c r="L563" i="1"/>
  <c r="M563" i="1"/>
  <c r="N563" i="1"/>
  <c r="O563" i="1"/>
  <c r="P563" i="1"/>
  <c r="Q563" i="1"/>
  <c r="R563" i="1"/>
  <c r="S563" i="1"/>
  <c r="K564" i="1"/>
  <c r="L564" i="1"/>
  <c r="M564" i="1"/>
  <c r="N564" i="1"/>
  <c r="O564" i="1"/>
  <c r="P564" i="1"/>
  <c r="Q564" i="1"/>
  <c r="R564" i="1"/>
  <c r="S564" i="1"/>
  <c r="K565" i="1"/>
  <c r="L565" i="1"/>
  <c r="M565" i="1"/>
  <c r="N565" i="1"/>
  <c r="O565" i="1"/>
  <c r="P565" i="1"/>
  <c r="Q565" i="1"/>
  <c r="R565" i="1"/>
  <c r="S565" i="1"/>
  <c r="K566" i="1"/>
  <c r="L566" i="1"/>
  <c r="M566" i="1"/>
  <c r="N566" i="1"/>
  <c r="O566" i="1"/>
  <c r="P566" i="1"/>
  <c r="Q566" i="1"/>
  <c r="R566" i="1"/>
  <c r="S566" i="1"/>
  <c r="K567" i="1"/>
  <c r="L567" i="1"/>
  <c r="M567" i="1"/>
  <c r="N567" i="1"/>
  <c r="O567" i="1"/>
  <c r="P567" i="1"/>
  <c r="Q567" i="1"/>
  <c r="R567" i="1"/>
  <c r="S567" i="1"/>
  <c r="K568" i="1"/>
  <c r="L568" i="1"/>
  <c r="M568" i="1"/>
  <c r="N568" i="1"/>
  <c r="O568" i="1"/>
  <c r="P568" i="1"/>
  <c r="Q568" i="1"/>
  <c r="R568" i="1"/>
  <c r="S568" i="1"/>
  <c r="K569" i="1"/>
  <c r="L569" i="1"/>
  <c r="M569" i="1"/>
  <c r="N569" i="1"/>
  <c r="O569" i="1"/>
  <c r="P569" i="1"/>
  <c r="Q569" i="1"/>
  <c r="R569" i="1"/>
  <c r="S569" i="1"/>
  <c r="K570" i="1"/>
  <c r="L570" i="1"/>
  <c r="M570" i="1"/>
  <c r="N570" i="1"/>
  <c r="O570" i="1"/>
  <c r="P570" i="1"/>
  <c r="Q570" i="1"/>
  <c r="R570" i="1"/>
  <c r="S570" i="1"/>
  <c r="K571" i="1"/>
  <c r="L571" i="1"/>
  <c r="M571" i="1"/>
  <c r="N571" i="1"/>
  <c r="O571" i="1"/>
  <c r="P571" i="1"/>
  <c r="Q571" i="1"/>
  <c r="R571" i="1"/>
  <c r="S571" i="1"/>
  <c r="K572" i="1"/>
  <c r="L572" i="1"/>
  <c r="M572" i="1"/>
  <c r="N572" i="1"/>
  <c r="O572" i="1"/>
  <c r="P572" i="1"/>
  <c r="Q572" i="1"/>
  <c r="R572" i="1"/>
  <c r="S572" i="1"/>
  <c r="K573" i="1"/>
  <c r="L573" i="1"/>
  <c r="M573" i="1"/>
  <c r="N573" i="1"/>
  <c r="O573" i="1"/>
  <c r="P573" i="1"/>
  <c r="Q573" i="1"/>
  <c r="R573" i="1"/>
  <c r="S573" i="1"/>
  <c r="K574" i="1"/>
  <c r="L574" i="1"/>
  <c r="M574" i="1"/>
  <c r="N574" i="1"/>
  <c r="O574" i="1"/>
  <c r="P574" i="1"/>
  <c r="Q574" i="1"/>
  <c r="R574" i="1"/>
  <c r="S574" i="1"/>
  <c r="K575" i="1"/>
  <c r="L575" i="1"/>
  <c r="M575" i="1"/>
  <c r="N575" i="1"/>
  <c r="O575" i="1"/>
  <c r="P575" i="1"/>
  <c r="Q575" i="1"/>
  <c r="R575" i="1"/>
  <c r="S575" i="1"/>
  <c r="K576" i="1"/>
  <c r="L576" i="1"/>
  <c r="M576" i="1"/>
  <c r="N576" i="1"/>
  <c r="O576" i="1"/>
  <c r="P576" i="1"/>
  <c r="Q576" i="1"/>
  <c r="R576" i="1"/>
  <c r="S576" i="1"/>
  <c r="K577" i="1"/>
  <c r="L577" i="1"/>
  <c r="M577" i="1"/>
  <c r="N577" i="1"/>
  <c r="O577" i="1"/>
  <c r="P577" i="1"/>
  <c r="Q577" i="1"/>
  <c r="R577" i="1"/>
  <c r="S577" i="1"/>
  <c r="K578" i="1"/>
  <c r="L578" i="1"/>
  <c r="M578" i="1"/>
  <c r="N578" i="1"/>
  <c r="O578" i="1"/>
  <c r="P578" i="1"/>
  <c r="Q578" i="1"/>
  <c r="R578" i="1"/>
  <c r="S578" i="1"/>
  <c r="K579" i="1"/>
  <c r="L579" i="1"/>
  <c r="M579" i="1"/>
  <c r="N579" i="1"/>
  <c r="O579" i="1"/>
  <c r="P579" i="1"/>
  <c r="Q579" i="1"/>
  <c r="R579" i="1"/>
  <c r="S579" i="1"/>
  <c r="K580" i="1"/>
  <c r="L580" i="1"/>
  <c r="M580" i="1"/>
  <c r="N580" i="1"/>
  <c r="O580" i="1"/>
  <c r="P580" i="1"/>
  <c r="Q580" i="1"/>
  <c r="R580" i="1"/>
  <c r="S580" i="1"/>
  <c r="K581" i="1"/>
  <c r="L581" i="1"/>
  <c r="M581" i="1"/>
  <c r="N581" i="1"/>
  <c r="O581" i="1"/>
  <c r="P581" i="1"/>
  <c r="Q581" i="1"/>
  <c r="R581" i="1"/>
  <c r="S581" i="1"/>
  <c r="K582" i="1"/>
  <c r="L582" i="1"/>
  <c r="M582" i="1"/>
  <c r="N582" i="1"/>
  <c r="O582" i="1"/>
  <c r="P582" i="1"/>
  <c r="Q582" i="1"/>
  <c r="R582" i="1"/>
  <c r="S582" i="1"/>
  <c r="K583" i="1"/>
  <c r="L583" i="1"/>
  <c r="M583" i="1"/>
  <c r="N583" i="1"/>
  <c r="O583" i="1"/>
  <c r="P583" i="1"/>
  <c r="Q583" i="1"/>
  <c r="R583" i="1"/>
  <c r="S583" i="1"/>
  <c r="K584" i="1"/>
  <c r="L584" i="1"/>
  <c r="M584" i="1"/>
  <c r="N584" i="1"/>
  <c r="O584" i="1"/>
  <c r="P584" i="1"/>
  <c r="Q584" i="1"/>
  <c r="R584" i="1"/>
  <c r="S584" i="1"/>
  <c r="K585" i="1"/>
  <c r="L585" i="1"/>
  <c r="M585" i="1"/>
  <c r="N585" i="1"/>
  <c r="O585" i="1"/>
  <c r="P585" i="1"/>
  <c r="Q585" i="1"/>
  <c r="R585" i="1"/>
  <c r="S585" i="1"/>
  <c r="K586" i="1"/>
  <c r="L586" i="1"/>
  <c r="M586" i="1"/>
  <c r="N586" i="1"/>
  <c r="O586" i="1"/>
  <c r="P586" i="1"/>
  <c r="Q586" i="1"/>
  <c r="R586" i="1"/>
  <c r="S586" i="1"/>
  <c r="K587" i="1"/>
  <c r="L587" i="1"/>
  <c r="M587" i="1"/>
  <c r="N587" i="1"/>
  <c r="O587" i="1"/>
  <c r="P587" i="1"/>
  <c r="Q587" i="1"/>
  <c r="R587" i="1"/>
  <c r="S587" i="1"/>
  <c r="K588" i="1"/>
  <c r="L588" i="1"/>
  <c r="M588" i="1"/>
  <c r="N588" i="1"/>
  <c r="O588" i="1"/>
  <c r="P588" i="1"/>
  <c r="Q588" i="1"/>
  <c r="R588" i="1"/>
  <c r="S588" i="1"/>
  <c r="K589" i="1"/>
  <c r="L589" i="1"/>
  <c r="M589" i="1"/>
  <c r="N589" i="1"/>
  <c r="O589" i="1"/>
  <c r="P589" i="1"/>
  <c r="Q589" i="1"/>
  <c r="R589" i="1"/>
  <c r="S589" i="1"/>
  <c r="K590" i="1"/>
  <c r="L590" i="1"/>
  <c r="M590" i="1"/>
  <c r="N590" i="1"/>
  <c r="O590" i="1"/>
  <c r="P590" i="1"/>
  <c r="Q590" i="1"/>
  <c r="R590" i="1"/>
  <c r="S590" i="1"/>
  <c r="K591" i="1"/>
  <c r="L591" i="1"/>
  <c r="M591" i="1"/>
  <c r="N591" i="1"/>
  <c r="O591" i="1"/>
  <c r="P591" i="1"/>
  <c r="Q591" i="1"/>
  <c r="R591" i="1"/>
  <c r="S591" i="1"/>
  <c r="K592" i="1"/>
  <c r="L592" i="1"/>
  <c r="M592" i="1"/>
  <c r="N592" i="1"/>
  <c r="O592" i="1"/>
  <c r="P592" i="1"/>
  <c r="Q592" i="1"/>
  <c r="R592" i="1"/>
  <c r="S592" i="1"/>
  <c r="K593" i="1"/>
  <c r="L593" i="1"/>
  <c r="M593" i="1"/>
  <c r="N593" i="1"/>
  <c r="O593" i="1"/>
  <c r="P593" i="1"/>
  <c r="Q593" i="1"/>
  <c r="R593" i="1"/>
  <c r="S593" i="1"/>
  <c r="K594" i="1"/>
  <c r="L594" i="1"/>
  <c r="M594" i="1"/>
  <c r="N594" i="1"/>
  <c r="O594" i="1"/>
  <c r="P594" i="1"/>
  <c r="Q594" i="1"/>
  <c r="R594" i="1"/>
  <c r="S594" i="1"/>
  <c r="K595" i="1"/>
  <c r="L595" i="1"/>
  <c r="M595" i="1"/>
  <c r="N595" i="1"/>
  <c r="O595" i="1"/>
  <c r="P595" i="1"/>
  <c r="Q595" i="1"/>
  <c r="R595" i="1"/>
  <c r="S595" i="1"/>
  <c r="K596" i="1"/>
  <c r="L596" i="1"/>
  <c r="M596" i="1"/>
  <c r="N596" i="1"/>
  <c r="O596" i="1"/>
  <c r="P596" i="1"/>
  <c r="Q596" i="1"/>
  <c r="R596" i="1"/>
  <c r="S596" i="1"/>
  <c r="K597" i="1"/>
  <c r="L597" i="1"/>
  <c r="M597" i="1"/>
  <c r="N597" i="1"/>
  <c r="O597" i="1"/>
  <c r="P597" i="1"/>
  <c r="Q597" i="1"/>
  <c r="R597" i="1"/>
  <c r="S597" i="1"/>
  <c r="K598" i="1"/>
  <c r="L598" i="1"/>
  <c r="M598" i="1"/>
  <c r="N598" i="1"/>
  <c r="O598" i="1"/>
  <c r="P598" i="1"/>
  <c r="Q598" i="1"/>
  <c r="R598" i="1"/>
  <c r="S598" i="1"/>
  <c r="K599" i="1"/>
  <c r="L599" i="1"/>
  <c r="M599" i="1"/>
  <c r="N599" i="1"/>
  <c r="O599" i="1"/>
  <c r="P599" i="1"/>
  <c r="Q599" i="1"/>
  <c r="R599" i="1"/>
  <c r="S599" i="1"/>
  <c r="K600" i="1"/>
  <c r="L600" i="1"/>
  <c r="M600" i="1"/>
  <c r="N600" i="1"/>
  <c r="O600" i="1"/>
  <c r="P600" i="1"/>
  <c r="Q600" i="1"/>
  <c r="R600" i="1"/>
  <c r="S600" i="1"/>
  <c r="K601" i="1"/>
  <c r="L601" i="1"/>
  <c r="M601" i="1"/>
  <c r="N601" i="1"/>
  <c r="O601" i="1"/>
  <c r="P601" i="1"/>
  <c r="Q601" i="1"/>
  <c r="R601" i="1"/>
  <c r="S601" i="1"/>
  <c r="K602" i="1"/>
  <c r="L602" i="1"/>
  <c r="M602" i="1"/>
  <c r="N602" i="1"/>
  <c r="O602" i="1"/>
  <c r="P602" i="1"/>
  <c r="Q602" i="1"/>
  <c r="R602" i="1"/>
  <c r="S602" i="1"/>
  <c r="K603" i="1"/>
  <c r="L603" i="1"/>
  <c r="M603" i="1"/>
  <c r="N603" i="1"/>
  <c r="O603" i="1"/>
  <c r="P603" i="1"/>
  <c r="Q603" i="1"/>
  <c r="R603" i="1"/>
  <c r="S603" i="1"/>
  <c r="K604" i="1"/>
  <c r="L604" i="1"/>
  <c r="M604" i="1"/>
  <c r="N604" i="1"/>
  <c r="O604" i="1"/>
  <c r="P604" i="1"/>
  <c r="Q604" i="1"/>
  <c r="R604" i="1"/>
  <c r="S604" i="1"/>
  <c r="K605" i="1"/>
  <c r="L605" i="1"/>
  <c r="M605" i="1"/>
  <c r="N605" i="1"/>
  <c r="O605" i="1"/>
  <c r="P605" i="1"/>
  <c r="Q605" i="1"/>
  <c r="R605" i="1"/>
  <c r="S605" i="1"/>
  <c r="K606" i="1"/>
  <c r="L606" i="1"/>
  <c r="M606" i="1"/>
  <c r="N606" i="1"/>
  <c r="O606" i="1"/>
  <c r="P606" i="1"/>
  <c r="Q606" i="1"/>
  <c r="R606" i="1"/>
  <c r="S606" i="1"/>
  <c r="K607" i="1"/>
  <c r="L607" i="1"/>
  <c r="M607" i="1"/>
  <c r="N607" i="1"/>
  <c r="O607" i="1"/>
  <c r="P607" i="1"/>
  <c r="Q607" i="1"/>
  <c r="R607" i="1"/>
  <c r="S607" i="1"/>
  <c r="K608" i="1"/>
  <c r="L608" i="1"/>
  <c r="M608" i="1"/>
  <c r="N608" i="1"/>
  <c r="O608" i="1"/>
  <c r="P608" i="1"/>
  <c r="Q608" i="1"/>
  <c r="R608" i="1"/>
  <c r="S608" i="1"/>
  <c r="K609" i="1"/>
  <c r="L609" i="1"/>
  <c r="M609" i="1"/>
  <c r="N609" i="1"/>
  <c r="O609" i="1"/>
  <c r="P609" i="1"/>
  <c r="Q609" i="1"/>
  <c r="R609" i="1"/>
  <c r="S609" i="1"/>
  <c r="K610" i="1"/>
  <c r="L610" i="1"/>
  <c r="M610" i="1"/>
  <c r="N610" i="1"/>
  <c r="O610" i="1"/>
  <c r="P610" i="1"/>
  <c r="Q610" i="1"/>
  <c r="R610" i="1"/>
  <c r="S610" i="1"/>
  <c r="K611" i="1"/>
  <c r="L611" i="1"/>
  <c r="M611" i="1"/>
  <c r="N611" i="1"/>
  <c r="O611" i="1"/>
  <c r="P611" i="1"/>
  <c r="Q611" i="1"/>
  <c r="R611" i="1"/>
  <c r="S611" i="1"/>
  <c r="K612" i="1"/>
  <c r="L612" i="1"/>
  <c r="M612" i="1"/>
  <c r="N612" i="1"/>
  <c r="O612" i="1"/>
  <c r="P612" i="1"/>
  <c r="Q612" i="1"/>
  <c r="R612" i="1"/>
  <c r="S612" i="1"/>
  <c r="K613" i="1"/>
  <c r="L613" i="1"/>
  <c r="M613" i="1"/>
  <c r="N613" i="1"/>
  <c r="O613" i="1"/>
  <c r="P613" i="1"/>
  <c r="Q613" i="1"/>
  <c r="R613" i="1"/>
  <c r="S613" i="1"/>
  <c r="K614" i="1"/>
  <c r="L614" i="1"/>
  <c r="M614" i="1"/>
  <c r="N614" i="1"/>
  <c r="O614" i="1"/>
  <c r="P614" i="1"/>
  <c r="Q614" i="1"/>
  <c r="R614" i="1"/>
  <c r="S614" i="1"/>
  <c r="K615" i="1"/>
  <c r="L615" i="1"/>
  <c r="M615" i="1"/>
  <c r="N615" i="1"/>
  <c r="O615" i="1"/>
  <c r="P615" i="1"/>
  <c r="Q615" i="1"/>
  <c r="R615" i="1"/>
  <c r="S615" i="1"/>
  <c r="K616" i="1"/>
  <c r="L616" i="1"/>
  <c r="M616" i="1"/>
  <c r="N616" i="1"/>
  <c r="O616" i="1"/>
  <c r="P616" i="1"/>
  <c r="Q616" i="1"/>
  <c r="R616" i="1"/>
  <c r="S616" i="1"/>
  <c r="K617" i="1"/>
  <c r="L617" i="1"/>
  <c r="M617" i="1"/>
  <c r="N617" i="1"/>
  <c r="O617" i="1"/>
  <c r="P617" i="1"/>
  <c r="Q617" i="1"/>
  <c r="R617" i="1"/>
  <c r="S617" i="1"/>
  <c r="K618" i="1"/>
  <c r="L618" i="1"/>
  <c r="M618" i="1"/>
  <c r="N618" i="1"/>
  <c r="O618" i="1"/>
  <c r="P618" i="1"/>
  <c r="Q618" i="1"/>
  <c r="R618" i="1"/>
  <c r="S618" i="1"/>
  <c r="K619" i="1"/>
  <c r="L619" i="1"/>
  <c r="M619" i="1"/>
  <c r="N619" i="1"/>
  <c r="O619" i="1"/>
  <c r="P619" i="1"/>
  <c r="Q619" i="1"/>
  <c r="R619" i="1"/>
  <c r="S619" i="1"/>
  <c r="K620" i="1"/>
  <c r="L620" i="1"/>
  <c r="M620" i="1"/>
  <c r="N620" i="1"/>
  <c r="O620" i="1"/>
  <c r="P620" i="1"/>
  <c r="Q620" i="1"/>
  <c r="R620" i="1"/>
  <c r="S620" i="1"/>
  <c r="K621" i="1"/>
  <c r="L621" i="1"/>
  <c r="M621" i="1"/>
  <c r="N621" i="1"/>
  <c r="O621" i="1"/>
  <c r="P621" i="1"/>
  <c r="Q621" i="1"/>
  <c r="R621" i="1"/>
  <c r="S621" i="1"/>
  <c r="K622" i="1"/>
  <c r="L622" i="1"/>
  <c r="M622" i="1"/>
  <c r="N622" i="1"/>
  <c r="O622" i="1"/>
  <c r="P622" i="1"/>
  <c r="Q622" i="1"/>
  <c r="R622" i="1"/>
  <c r="S622" i="1"/>
  <c r="K623" i="1"/>
  <c r="L623" i="1"/>
  <c r="M623" i="1"/>
  <c r="N623" i="1"/>
  <c r="O623" i="1"/>
  <c r="P623" i="1"/>
  <c r="Q623" i="1"/>
  <c r="R623" i="1"/>
  <c r="S623" i="1"/>
  <c r="K624" i="1"/>
  <c r="L624" i="1"/>
  <c r="M624" i="1"/>
  <c r="N624" i="1"/>
  <c r="O624" i="1"/>
  <c r="P624" i="1"/>
  <c r="Q624" i="1"/>
  <c r="R624" i="1"/>
  <c r="S624" i="1"/>
  <c r="K625" i="1"/>
  <c r="L625" i="1"/>
  <c r="M625" i="1"/>
  <c r="N625" i="1"/>
  <c r="O625" i="1"/>
  <c r="P625" i="1"/>
  <c r="Q625" i="1"/>
  <c r="R625" i="1"/>
  <c r="S625" i="1"/>
  <c r="K626" i="1"/>
  <c r="L626" i="1"/>
  <c r="M626" i="1"/>
  <c r="N626" i="1"/>
  <c r="O626" i="1"/>
  <c r="P626" i="1"/>
  <c r="Q626" i="1"/>
  <c r="R626" i="1"/>
  <c r="S626" i="1"/>
  <c r="K627" i="1"/>
  <c r="L627" i="1"/>
  <c r="M627" i="1"/>
  <c r="N627" i="1"/>
  <c r="O627" i="1"/>
  <c r="P627" i="1"/>
  <c r="Q627" i="1"/>
  <c r="R627" i="1"/>
  <c r="S627" i="1"/>
  <c r="K628" i="1"/>
  <c r="L628" i="1"/>
  <c r="M628" i="1"/>
  <c r="N628" i="1"/>
  <c r="O628" i="1"/>
  <c r="P628" i="1"/>
  <c r="Q628" i="1"/>
  <c r="R628" i="1"/>
  <c r="S628" i="1"/>
  <c r="K629" i="1"/>
  <c r="L629" i="1"/>
  <c r="M629" i="1"/>
  <c r="N629" i="1"/>
  <c r="O629" i="1"/>
  <c r="P629" i="1"/>
  <c r="Q629" i="1"/>
  <c r="R629" i="1"/>
  <c r="S629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62" i="1"/>
  <c r="L62" i="1"/>
  <c r="K63" i="1"/>
  <c r="L63" i="1"/>
  <c r="K64" i="1"/>
  <c r="L64" i="1"/>
  <c r="K65" i="1"/>
  <c r="L65" i="1"/>
  <c r="K66" i="1"/>
  <c r="L66" i="1"/>
  <c r="K67" i="1"/>
  <c r="L67" i="1"/>
  <c r="K56" i="1"/>
  <c r="L56" i="1"/>
  <c r="K57" i="1"/>
  <c r="L57" i="1"/>
  <c r="K58" i="1"/>
  <c r="L58" i="1"/>
  <c r="K59" i="1"/>
  <c r="L59" i="1"/>
  <c r="K60" i="1"/>
  <c r="L60" i="1"/>
  <c r="K61" i="1"/>
  <c r="L61" i="1"/>
  <c r="K51" i="1"/>
  <c r="K52" i="1"/>
  <c r="K53" i="1"/>
  <c r="K54" i="1"/>
  <c r="K55" i="1"/>
  <c r="L55" i="1"/>
  <c r="L54" i="1"/>
  <c r="L53" i="1"/>
  <c r="L52" i="1"/>
  <c r="L51" i="1"/>
  <c r="L50" i="1"/>
  <c r="K50" i="1"/>
  <c r="K44" i="1"/>
  <c r="L44" i="1"/>
  <c r="K45" i="1"/>
  <c r="L45" i="1"/>
  <c r="K46" i="1"/>
  <c r="L46" i="1"/>
  <c r="K47" i="1"/>
  <c r="L47" i="1"/>
  <c r="K48" i="1"/>
  <c r="L48" i="1"/>
  <c r="K49" i="1"/>
  <c r="L49" i="1"/>
  <c r="L38" i="1"/>
  <c r="L39" i="1"/>
  <c r="L40" i="1"/>
  <c r="L41" i="1"/>
  <c r="L42" i="1"/>
  <c r="L43" i="1"/>
  <c r="K43" i="1"/>
  <c r="K42" i="1"/>
  <c r="K41" i="1"/>
  <c r="K40" i="1"/>
  <c r="K39" i="1"/>
  <c r="K38" i="1"/>
  <c r="K12" i="2"/>
  <c r="L12" i="2"/>
  <c r="M12" i="2"/>
  <c r="N12" i="2"/>
  <c r="O12" i="2"/>
  <c r="P12" i="2"/>
  <c r="Q12" i="2"/>
  <c r="K13" i="2"/>
  <c r="L13" i="2"/>
  <c r="M13" i="2"/>
  <c r="N13" i="2"/>
  <c r="O13" i="2"/>
  <c r="P13" i="2"/>
  <c r="Q13" i="2"/>
  <c r="K14" i="2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L16" i="2"/>
  <c r="M16" i="2"/>
  <c r="N16" i="2"/>
  <c r="O16" i="2"/>
  <c r="P16" i="2"/>
  <c r="Q16" i="2"/>
  <c r="K17" i="2"/>
  <c r="L17" i="2"/>
  <c r="M17" i="2"/>
  <c r="N17" i="2"/>
  <c r="O17" i="2"/>
  <c r="P17" i="2"/>
  <c r="Q17" i="2"/>
  <c r="K18" i="2"/>
  <c r="L18" i="2"/>
  <c r="M18" i="2"/>
  <c r="N18" i="2"/>
  <c r="O18" i="2"/>
  <c r="P18" i="2"/>
  <c r="Q18" i="2"/>
  <c r="K19" i="2"/>
  <c r="L19" i="2"/>
  <c r="M19" i="2"/>
  <c r="N19" i="2"/>
  <c r="O19" i="2"/>
  <c r="P19" i="2"/>
  <c r="Q19" i="2"/>
  <c r="K20" i="2"/>
  <c r="L20" i="2"/>
  <c r="M20" i="2"/>
  <c r="N20" i="2"/>
  <c r="O20" i="2"/>
  <c r="P20" i="2"/>
  <c r="Q20" i="2"/>
  <c r="K21" i="2"/>
  <c r="L21" i="2"/>
  <c r="M21" i="2"/>
  <c r="N21" i="2"/>
  <c r="O21" i="2"/>
  <c r="P21" i="2"/>
  <c r="Q21" i="2"/>
  <c r="K22" i="2"/>
  <c r="L22" i="2"/>
  <c r="M22" i="2"/>
  <c r="N22" i="2"/>
  <c r="O22" i="2"/>
  <c r="P22" i="2"/>
  <c r="Q22" i="2"/>
  <c r="K23" i="2"/>
  <c r="L23" i="2"/>
  <c r="M23" i="2"/>
  <c r="N23" i="2"/>
  <c r="O23" i="2"/>
  <c r="P23" i="2"/>
  <c r="Q23" i="2"/>
  <c r="K24" i="2"/>
  <c r="L24" i="2"/>
  <c r="M24" i="2"/>
  <c r="N24" i="2"/>
  <c r="O24" i="2"/>
  <c r="P24" i="2"/>
  <c r="Q24" i="2"/>
  <c r="K25" i="2"/>
  <c r="L25" i="2"/>
  <c r="M25" i="2"/>
  <c r="N25" i="2"/>
  <c r="O25" i="2"/>
  <c r="P25" i="2"/>
  <c r="Q25" i="2"/>
  <c r="K26" i="2"/>
  <c r="L26" i="2"/>
  <c r="M26" i="2"/>
  <c r="N26" i="2"/>
  <c r="O26" i="2"/>
  <c r="P26" i="2"/>
  <c r="Q26" i="2"/>
  <c r="K27" i="2"/>
  <c r="L27" i="2"/>
  <c r="M27" i="2"/>
  <c r="N27" i="2"/>
  <c r="O27" i="2"/>
  <c r="P27" i="2"/>
  <c r="Q27" i="2"/>
  <c r="K28" i="2"/>
  <c r="L28" i="2"/>
  <c r="M28" i="2"/>
  <c r="N28" i="2"/>
  <c r="O28" i="2"/>
  <c r="P28" i="2"/>
  <c r="Q28" i="2"/>
  <c r="K29" i="2"/>
  <c r="L29" i="2"/>
  <c r="M29" i="2"/>
  <c r="N29" i="2"/>
  <c r="O29" i="2"/>
  <c r="P29" i="2"/>
  <c r="Q29" i="2"/>
  <c r="K30" i="2"/>
  <c r="L30" i="2"/>
  <c r="M30" i="2"/>
  <c r="N30" i="2"/>
  <c r="O30" i="2"/>
  <c r="P30" i="2"/>
  <c r="Q30" i="2"/>
  <c r="K31" i="2"/>
  <c r="L31" i="2"/>
  <c r="M31" i="2"/>
  <c r="N31" i="2"/>
  <c r="O31" i="2"/>
  <c r="P31" i="2"/>
  <c r="Q31" i="2"/>
  <c r="K32" i="2"/>
  <c r="L32" i="2"/>
  <c r="M32" i="2"/>
  <c r="N32" i="2"/>
  <c r="O32" i="2"/>
  <c r="P32" i="2"/>
  <c r="Q32" i="2"/>
  <c r="K33" i="2"/>
  <c r="L33" i="2"/>
  <c r="M33" i="2"/>
  <c r="N33" i="2"/>
  <c r="O33" i="2"/>
  <c r="P33" i="2"/>
  <c r="Q33" i="2"/>
  <c r="K34" i="2"/>
  <c r="L34" i="2"/>
  <c r="M34" i="2"/>
  <c r="N34" i="2"/>
  <c r="O34" i="2"/>
  <c r="P34" i="2"/>
  <c r="Q34" i="2"/>
  <c r="K35" i="2"/>
  <c r="L35" i="2"/>
  <c r="M35" i="2"/>
  <c r="N35" i="2"/>
  <c r="O35" i="2"/>
  <c r="P35" i="2"/>
  <c r="Q35" i="2"/>
  <c r="K36" i="2"/>
  <c r="L36" i="2"/>
  <c r="M36" i="2"/>
  <c r="N36" i="2"/>
  <c r="O36" i="2"/>
  <c r="P36" i="2"/>
  <c r="Q36" i="2"/>
  <c r="K37" i="2"/>
  <c r="L37" i="2"/>
  <c r="M37" i="2"/>
  <c r="N37" i="2"/>
  <c r="O37" i="2"/>
  <c r="P37" i="2"/>
  <c r="Q37" i="2"/>
  <c r="K38" i="2"/>
  <c r="L38" i="2"/>
  <c r="M38" i="2"/>
  <c r="N38" i="2"/>
  <c r="O38" i="2"/>
  <c r="P38" i="2"/>
  <c r="Q38" i="2"/>
  <c r="K39" i="2"/>
  <c r="L39" i="2"/>
  <c r="M39" i="2"/>
  <c r="N39" i="2"/>
  <c r="O39" i="2"/>
  <c r="P39" i="2"/>
  <c r="Q39" i="2"/>
  <c r="K40" i="2"/>
  <c r="L40" i="2"/>
  <c r="M40" i="2"/>
  <c r="N40" i="2"/>
  <c r="O40" i="2"/>
  <c r="P40" i="2"/>
  <c r="Q40" i="2"/>
  <c r="K41" i="2"/>
  <c r="L41" i="2"/>
  <c r="M41" i="2"/>
  <c r="N41" i="2"/>
  <c r="O41" i="2"/>
  <c r="P41" i="2"/>
  <c r="Q41" i="2"/>
  <c r="K42" i="2"/>
  <c r="L42" i="2"/>
  <c r="M42" i="2"/>
  <c r="N42" i="2"/>
  <c r="O42" i="2"/>
  <c r="P42" i="2"/>
  <c r="Q42" i="2"/>
  <c r="K43" i="2"/>
  <c r="L43" i="2"/>
  <c r="M43" i="2"/>
  <c r="N43" i="2"/>
  <c r="O43" i="2"/>
  <c r="P43" i="2"/>
  <c r="Q43" i="2"/>
  <c r="K44" i="2"/>
  <c r="L44" i="2"/>
  <c r="M44" i="2"/>
  <c r="N44" i="2"/>
  <c r="O44" i="2"/>
  <c r="P44" i="2"/>
  <c r="Q44" i="2"/>
  <c r="K45" i="2"/>
  <c r="L45" i="2"/>
  <c r="M45" i="2"/>
  <c r="N45" i="2"/>
  <c r="O45" i="2"/>
  <c r="P45" i="2"/>
  <c r="Q45" i="2"/>
  <c r="K46" i="2"/>
  <c r="L46" i="2"/>
  <c r="M46" i="2"/>
  <c r="N46" i="2"/>
  <c r="O46" i="2"/>
  <c r="P46" i="2"/>
  <c r="Q46" i="2"/>
  <c r="K47" i="2"/>
  <c r="L47" i="2"/>
  <c r="M47" i="2"/>
  <c r="N47" i="2"/>
  <c r="O47" i="2"/>
  <c r="P47" i="2"/>
  <c r="Q47" i="2"/>
  <c r="K48" i="2"/>
  <c r="L48" i="2"/>
  <c r="M48" i="2"/>
  <c r="N48" i="2"/>
  <c r="O48" i="2"/>
  <c r="P48" i="2"/>
  <c r="Q48" i="2"/>
  <c r="K49" i="2"/>
  <c r="L49" i="2"/>
  <c r="M49" i="2"/>
  <c r="N49" i="2"/>
  <c r="O49" i="2"/>
  <c r="P49" i="2"/>
  <c r="Q49" i="2"/>
  <c r="K50" i="2"/>
  <c r="L50" i="2"/>
  <c r="M50" i="2"/>
  <c r="N50" i="2"/>
  <c r="O50" i="2"/>
  <c r="P50" i="2"/>
  <c r="Q50" i="2"/>
  <c r="K51" i="2"/>
  <c r="L51" i="2"/>
  <c r="M51" i="2"/>
  <c r="N51" i="2"/>
  <c r="O51" i="2"/>
  <c r="P51" i="2"/>
  <c r="Q51" i="2"/>
  <c r="K52" i="2"/>
  <c r="L52" i="2"/>
  <c r="M52" i="2"/>
  <c r="N52" i="2"/>
  <c r="O52" i="2"/>
  <c r="P52" i="2"/>
  <c r="Q52" i="2"/>
  <c r="K53" i="2"/>
  <c r="L53" i="2"/>
  <c r="M53" i="2"/>
  <c r="N53" i="2"/>
  <c r="O53" i="2"/>
  <c r="P53" i="2"/>
  <c r="Q53" i="2"/>
  <c r="K54" i="2"/>
  <c r="L54" i="2"/>
  <c r="M54" i="2"/>
  <c r="N54" i="2"/>
  <c r="O54" i="2"/>
  <c r="P54" i="2"/>
  <c r="Q54" i="2"/>
  <c r="K55" i="2"/>
  <c r="L55" i="2"/>
  <c r="M55" i="2"/>
  <c r="N55" i="2"/>
  <c r="O55" i="2"/>
  <c r="P55" i="2"/>
  <c r="Q55" i="2"/>
  <c r="K56" i="2"/>
  <c r="L56" i="2"/>
  <c r="M56" i="2"/>
  <c r="N56" i="2"/>
  <c r="O56" i="2"/>
  <c r="P56" i="2"/>
  <c r="Q56" i="2"/>
  <c r="K57" i="2"/>
  <c r="L57" i="2"/>
  <c r="M57" i="2"/>
  <c r="N57" i="2"/>
  <c r="O57" i="2"/>
  <c r="P57" i="2"/>
  <c r="Q57" i="2"/>
  <c r="K58" i="2"/>
  <c r="L58" i="2"/>
  <c r="M58" i="2"/>
  <c r="N58" i="2"/>
  <c r="O58" i="2"/>
  <c r="P58" i="2"/>
  <c r="Q58" i="2"/>
  <c r="K59" i="2"/>
  <c r="L59" i="2"/>
  <c r="M59" i="2"/>
  <c r="N59" i="2"/>
  <c r="O59" i="2"/>
  <c r="P59" i="2"/>
  <c r="Q59" i="2"/>
  <c r="K60" i="2"/>
  <c r="L60" i="2"/>
  <c r="M60" i="2"/>
  <c r="N60" i="2"/>
  <c r="O60" i="2"/>
  <c r="P60" i="2"/>
  <c r="Q60" i="2"/>
  <c r="K61" i="2"/>
  <c r="L61" i="2"/>
  <c r="M61" i="2"/>
  <c r="N61" i="2"/>
  <c r="O61" i="2"/>
  <c r="P61" i="2"/>
  <c r="Q61" i="2"/>
  <c r="K150" i="2"/>
  <c r="L150" i="2"/>
  <c r="M150" i="2"/>
  <c r="N150" i="2"/>
  <c r="O150" i="2"/>
  <c r="P150" i="2"/>
  <c r="Q150" i="2"/>
  <c r="K151" i="2"/>
  <c r="L151" i="2"/>
  <c r="M151" i="2"/>
  <c r="N151" i="2"/>
  <c r="O151" i="2"/>
  <c r="P151" i="2"/>
  <c r="Q151" i="2"/>
  <c r="K152" i="2"/>
  <c r="L152" i="2"/>
  <c r="M152" i="2"/>
  <c r="N152" i="2"/>
  <c r="O152" i="2"/>
  <c r="P152" i="2"/>
  <c r="Q152" i="2"/>
  <c r="K153" i="2"/>
  <c r="L153" i="2"/>
  <c r="M153" i="2"/>
  <c r="N153" i="2"/>
  <c r="O153" i="2"/>
  <c r="P153" i="2"/>
  <c r="Q153" i="2"/>
  <c r="K154" i="2"/>
  <c r="L154" i="2"/>
  <c r="M154" i="2"/>
  <c r="N154" i="2"/>
  <c r="O154" i="2"/>
  <c r="P154" i="2"/>
  <c r="Q154" i="2"/>
  <c r="K155" i="2"/>
  <c r="L155" i="2"/>
  <c r="M155" i="2"/>
  <c r="N155" i="2"/>
  <c r="O155" i="2"/>
  <c r="P155" i="2"/>
  <c r="Q155" i="2"/>
  <c r="K156" i="2"/>
  <c r="L156" i="2"/>
  <c r="M156" i="2"/>
  <c r="N156" i="2"/>
  <c r="O156" i="2"/>
  <c r="P156" i="2"/>
  <c r="Q156" i="2"/>
  <c r="K157" i="2"/>
  <c r="L157" i="2"/>
  <c r="M157" i="2"/>
  <c r="N157" i="2"/>
  <c r="O157" i="2"/>
  <c r="P157" i="2"/>
  <c r="Q157" i="2"/>
  <c r="K158" i="2"/>
  <c r="L158" i="2"/>
  <c r="M158" i="2"/>
  <c r="N158" i="2"/>
  <c r="O158" i="2"/>
  <c r="P158" i="2"/>
  <c r="Q158" i="2"/>
  <c r="K159" i="2"/>
  <c r="L159" i="2"/>
  <c r="M159" i="2"/>
  <c r="N159" i="2"/>
  <c r="O159" i="2"/>
  <c r="P159" i="2"/>
  <c r="Q159" i="2"/>
  <c r="K160" i="2"/>
  <c r="L160" i="2"/>
  <c r="M160" i="2"/>
  <c r="N160" i="2"/>
  <c r="O160" i="2"/>
  <c r="P160" i="2"/>
  <c r="Q160" i="2"/>
  <c r="K161" i="2"/>
  <c r="L161" i="2"/>
  <c r="M161" i="2"/>
  <c r="N161" i="2"/>
  <c r="O161" i="2"/>
  <c r="P161" i="2"/>
  <c r="Q161" i="2"/>
  <c r="K162" i="2"/>
  <c r="L162" i="2"/>
  <c r="M162" i="2"/>
  <c r="N162" i="2"/>
  <c r="O162" i="2"/>
  <c r="P162" i="2"/>
  <c r="Q162" i="2"/>
  <c r="K163" i="2"/>
  <c r="L163" i="2"/>
  <c r="M163" i="2"/>
  <c r="N163" i="2"/>
  <c r="O163" i="2"/>
  <c r="P163" i="2"/>
  <c r="Q163" i="2"/>
  <c r="K164" i="2"/>
  <c r="L164" i="2"/>
  <c r="M164" i="2"/>
  <c r="N164" i="2"/>
  <c r="O164" i="2"/>
  <c r="P164" i="2"/>
  <c r="Q164" i="2"/>
  <c r="K165" i="2"/>
  <c r="L165" i="2"/>
  <c r="M165" i="2"/>
  <c r="N165" i="2"/>
  <c r="O165" i="2"/>
  <c r="P165" i="2"/>
  <c r="Q165" i="2"/>
  <c r="K166" i="2"/>
  <c r="L166" i="2"/>
  <c r="M166" i="2"/>
  <c r="N166" i="2"/>
  <c r="O166" i="2"/>
  <c r="P166" i="2"/>
  <c r="Q166" i="2"/>
  <c r="K167" i="2"/>
  <c r="L167" i="2"/>
  <c r="M167" i="2"/>
  <c r="N167" i="2"/>
  <c r="O167" i="2"/>
  <c r="P167" i="2"/>
  <c r="Q167" i="2"/>
  <c r="K168" i="2"/>
  <c r="L168" i="2"/>
  <c r="M168" i="2"/>
  <c r="N168" i="2"/>
  <c r="O168" i="2"/>
  <c r="P168" i="2"/>
  <c r="Q168" i="2"/>
  <c r="K169" i="2"/>
  <c r="L169" i="2"/>
  <c r="M169" i="2"/>
  <c r="N169" i="2"/>
  <c r="O169" i="2"/>
  <c r="P169" i="2"/>
  <c r="Q169" i="2"/>
  <c r="K170" i="2"/>
  <c r="L170" i="2"/>
  <c r="M170" i="2"/>
  <c r="N170" i="2"/>
  <c r="O170" i="2"/>
  <c r="P170" i="2"/>
  <c r="Q170" i="2"/>
  <c r="K171" i="2"/>
  <c r="L171" i="2"/>
  <c r="M171" i="2"/>
  <c r="N171" i="2"/>
  <c r="O171" i="2"/>
  <c r="P171" i="2"/>
  <c r="Q171" i="2"/>
  <c r="K172" i="2"/>
  <c r="L172" i="2"/>
  <c r="M172" i="2"/>
  <c r="N172" i="2"/>
  <c r="O172" i="2"/>
  <c r="P172" i="2"/>
  <c r="Q172" i="2"/>
  <c r="K173" i="2"/>
  <c r="L173" i="2"/>
  <c r="M173" i="2"/>
  <c r="N173" i="2"/>
  <c r="O173" i="2"/>
  <c r="P173" i="2"/>
  <c r="Q173" i="2"/>
  <c r="K174" i="2"/>
  <c r="L174" i="2"/>
  <c r="M174" i="2"/>
  <c r="N174" i="2"/>
  <c r="O174" i="2"/>
  <c r="P174" i="2"/>
  <c r="Q174" i="2"/>
  <c r="K175" i="2"/>
  <c r="L175" i="2"/>
  <c r="M175" i="2"/>
  <c r="N175" i="2"/>
  <c r="O175" i="2"/>
  <c r="P175" i="2"/>
  <c r="Q175" i="2"/>
  <c r="K176" i="2"/>
  <c r="L176" i="2"/>
  <c r="M176" i="2"/>
  <c r="N176" i="2"/>
  <c r="O176" i="2"/>
  <c r="P176" i="2"/>
  <c r="Q176" i="2"/>
  <c r="K177" i="2"/>
  <c r="L177" i="2"/>
  <c r="M177" i="2"/>
  <c r="N177" i="2"/>
  <c r="O177" i="2"/>
  <c r="P177" i="2"/>
  <c r="Q177" i="2"/>
  <c r="K178" i="2"/>
  <c r="L178" i="2"/>
  <c r="M178" i="2"/>
  <c r="N178" i="2"/>
  <c r="O178" i="2"/>
  <c r="P178" i="2"/>
  <c r="Q178" i="2"/>
  <c r="K179" i="2"/>
  <c r="L179" i="2"/>
  <c r="M179" i="2"/>
  <c r="N179" i="2"/>
  <c r="O179" i="2"/>
  <c r="P179" i="2"/>
  <c r="Q179" i="2"/>
  <c r="K180" i="2"/>
  <c r="L180" i="2"/>
  <c r="M180" i="2"/>
  <c r="N180" i="2"/>
  <c r="O180" i="2"/>
  <c r="P180" i="2"/>
  <c r="Q180" i="2"/>
  <c r="K181" i="2"/>
  <c r="L181" i="2"/>
  <c r="M181" i="2"/>
  <c r="N181" i="2"/>
  <c r="O181" i="2"/>
  <c r="P181" i="2"/>
  <c r="Q181" i="2"/>
  <c r="K182" i="2"/>
  <c r="L182" i="2"/>
  <c r="M182" i="2"/>
  <c r="N182" i="2"/>
  <c r="O182" i="2"/>
  <c r="P182" i="2"/>
  <c r="Q182" i="2"/>
  <c r="K183" i="2"/>
  <c r="L183" i="2"/>
  <c r="M183" i="2"/>
  <c r="N183" i="2"/>
  <c r="O183" i="2"/>
  <c r="P183" i="2"/>
  <c r="Q183" i="2"/>
  <c r="K184" i="2"/>
  <c r="L184" i="2"/>
  <c r="M184" i="2"/>
  <c r="N184" i="2"/>
  <c r="O184" i="2"/>
  <c r="P184" i="2"/>
  <c r="Q184" i="2"/>
  <c r="K185" i="2"/>
  <c r="L185" i="2"/>
  <c r="M185" i="2"/>
  <c r="N185" i="2"/>
  <c r="O185" i="2"/>
  <c r="P185" i="2"/>
  <c r="Q185" i="2"/>
  <c r="K186" i="2"/>
  <c r="L186" i="2"/>
  <c r="M186" i="2"/>
  <c r="N186" i="2"/>
  <c r="O186" i="2"/>
  <c r="P186" i="2"/>
  <c r="Q186" i="2"/>
  <c r="K187" i="2"/>
  <c r="L187" i="2"/>
  <c r="M187" i="2"/>
  <c r="N187" i="2"/>
  <c r="O187" i="2"/>
  <c r="P187" i="2"/>
  <c r="Q187" i="2"/>
  <c r="K188" i="2"/>
  <c r="L188" i="2"/>
  <c r="M188" i="2"/>
  <c r="N188" i="2"/>
  <c r="O188" i="2"/>
  <c r="P188" i="2"/>
  <c r="Q188" i="2"/>
  <c r="K189" i="2"/>
  <c r="L189" i="2"/>
  <c r="M189" i="2"/>
  <c r="N189" i="2"/>
  <c r="O189" i="2"/>
  <c r="P189" i="2"/>
  <c r="Q189" i="2"/>
  <c r="K190" i="2"/>
  <c r="L190" i="2"/>
  <c r="M190" i="2"/>
  <c r="N190" i="2"/>
  <c r="O190" i="2"/>
  <c r="P190" i="2"/>
  <c r="Q190" i="2"/>
  <c r="K191" i="2"/>
  <c r="L191" i="2"/>
  <c r="M191" i="2"/>
  <c r="N191" i="2"/>
  <c r="O191" i="2"/>
  <c r="P191" i="2"/>
  <c r="Q191" i="2"/>
  <c r="K192" i="2"/>
  <c r="L192" i="2"/>
  <c r="M192" i="2"/>
  <c r="N192" i="2"/>
  <c r="O192" i="2"/>
  <c r="P192" i="2"/>
  <c r="Q192" i="2"/>
  <c r="K193" i="2"/>
  <c r="L193" i="2"/>
  <c r="M193" i="2"/>
  <c r="N193" i="2"/>
  <c r="O193" i="2"/>
  <c r="P193" i="2"/>
  <c r="Q193" i="2"/>
  <c r="K194" i="2"/>
  <c r="L194" i="2"/>
  <c r="M194" i="2"/>
  <c r="N194" i="2"/>
  <c r="O194" i="2"/>
  <c r="P194" i="2"/>
  <c r="Q194" i="2"/>
  <c r="K195" i="2"/>
  <c r="L195" i="2"/>
  <c r="M195" i="2"/>
  <c r="N195" i="2"/>
  <c r="O195" i="2"/>
  <c r="P195" i="2"/>
  <c r="Q195" i="2"/>
  <c r="K196" i="2"/>
  <c r="R196" i="2" s="1"/>
  <c r="L196" i="2"/>
  <c r="M196" i="2"/>
  <c r="N196" i="2"/>
  <c r="O196" i="2"/>
  <c r="P196" i="2"/>
  <c r="Q196" i="2"/>
  <c r="K197" i="2"/>
  <c r="L197" i="2"/>
  <c r="M197" i="2"/>
  <c r="N197" i="2"/>
  <c r="O197" i="2"/>
  <c r="P197" i="2"/>
  <c r="Q197" i="2"/>
  <c r="K198" i="2"/>
  <c r="L198" i="2"/>
  <c r="M198" i="2"/>
  <c r="N198" i="2"/>
  <c r="O198" i="2"/>
  <c r="P198" i="2"/>
  <c r="Q198" i="2"/>
  <c r="K199" i="2"/>
  <c r="L199" i="2"/>
  <c r="M199" i="2"/>
  <c r="N199" i="2"/>
  <c r="O199" i="2"/>
  <c r="P199" i="2"/>
  <c r="Q199" i="2"/>
  <c r="K200" i="2"/>
  <c r="L200" i="2"/>
  <c r="M200" i="2"/>
  <c r="N200" i="2"/>
  <c r="O200" i="2"/>
  <c r="P200" i="2"/>
  <c r="Q200" i="2"/>
  <c r="K201" i="2"/>
  <c r="L201" i="2"/>
  <c r="M201" i="2"/>
  <c r="N201" i="2"/>
  <c r="O201" i="2"/>
  <c r="P201" i="2"/>
  <c r="Q201" i="2"/>
  <c r="K202" i="2"/>
  <c r="L202" i="2"/>
  <c r="M202" i="2"/>
  <c r="N202" i="2"/>
  <c r="O202" i="2"/>
  <c r="P202" i="2"/>
  <c r="Q202" i="2"/>
  <c r="K203" i="2"/>
  <c r="L203" i="2"/>
  <c r="M203" i="2"/>
  <c r="N203" i="2"/>
  <c r="O203" i="2"/>
  <c r="P203" i="2"/>
  <c r="Q203" i="2"/>
  <c r="K204" i="2"/>
  <c r="L204" i="2"/>
  <c r="M204" i="2"/>
  <c r="N204" i="2"/>
  <c r="O204" i="2"/>
  <c r="P204" i="2"/>
  <c r="Q204" i="2"/>
  <c r="K205" i="2"/>
  <c r="L205" i="2"/>
  <c r="M205" i="2"/>
  <c r="N205" i="2"/>
  <c r="O205" i="2"/>
  <c r="P205" i="2"/>
  <c r="Q205" i="2"/>
  <c r="K206" i="2"/>
  <c r="L206" i="2"/>
  <c r="M206" i="2"/>
  <c r="N206" i="2"/>
  <c r="O206" i="2"/>
  <c r="P206" i="2"/>
  <c r="Q206" i="2"/>
  <c r="K207" i="2"/>
  <c r="L207" i="2"/>
  <c r="M207" i="2"/>
  <c r="N207" i="2"/>
  <c r="O207" i="2"/>
  <c r="P207" i="2"/>
  <c r="Q207" i="2"/>
  <c r="K208" i="2"/>
  <c r="L208" i="2"/>
  <c r="M208" i="2"/>
  <c r="N208" i="2"/>
  <c r="O208" i="2"/>
  <c r="P208" i="2"/>
  <c r="Q208" i="2"/>
  <c r="K209" i="2"/>
  <c r="L209" i="2"/>
  <c r="M209" i="2"/>
  <c r="N209" i="2"/>
  <c r="O209" i="2"/>
  <c r="P209" i="2"/>
  <c r="Q209" i="2"/>
  <c r="K210" i="2"/>
  <c r="L210" i="2"/>
  <c r="M210" i="2"/>
  <c r="N210" i="2"/>
  <c r="O210" i="2"/>
  <c r="P210" i="2"/>
  <c r="Q210" i="2"/>
  <c r="K211" i="2"/>
  <c r="L211" i="2"/>
  <c r="M211" i="2"/>
  <c r="N211" i="2"/>
  <c r="O211" i="2"/>
  <c r="P211" i="2"/>
  <c r="Q211" i="2"/>
  <c r="K212" i="2"/>
  <c r="L212" i="2"/>
  <c r="M212" i="2"/>
  <c r="N212" i="2"/>
  <c r="O212" i="2"/>
  <c r="P212" i="2"/>
  <c r="Q212" i="2"/>
  <c r="K213" i="2"/>
  <c r="L213" i="2"/>
  <c r="M213" i="2"/>
  <c r="N213" i="2"/>
  <c r="O213" i="2"/>
  <c r="P213" i="2"/>
  <c r="Q213" i="2"/>
  <c r="K214" i="2"/>
  <c r="L214" i="2"/>
  <c r="M214" i="2"/>
  <c r="N214" i="2"/>
  <c r="O214" i="2"/>
  <c r="P214" i="2"/>
  <c r="Q214" i="2"/>
  <c r="K215" i="2"/>
  <c r="L215" i="2"/>
  <c r="M215" i="2"/>
  <c r="N215" i="2"/>
  <c r="O215" i="2"/>
  <c r="P215" i="2"/>
  <c r="Q215" i="2"/>
  <c r="K216" i="2"/>
  <c r="L216" i="2"/>
  <c r="M216" i="2"/>
  <c r="N216" i="2"/>
  <c r="O216" i="2"/>
  <c r="P216" i="2"/>
  <c r="Q216" i="2"/>
  <c r="K217" i="2"/>
  <c r="L217" i="2"/>
  <c r="M217" i="2"/>
  <c r="N217" i="2"/>
  <c r="O217" i="2"/>
  <c r="P217" i="2"/>
  <c r="Q217" i="2"/>
  <c r="K218" i="2"/>
  <c r="L218" i="2"/>
  <c r="M218" i="2"/>
  <c r="N218" i="2"/>
  <c r="O218" i="2"/>
  <c r="P218" i="2"/>
  <c r="Q218" i="2"/>
  <c r="K219" i="2"/>
  <c r="L219" i="2"/>
  <c r="M219" i="2"/>
  <c r="N219" i="2"/>
  <c r="O219" i="2"/>
  <c r="P219" i="2"/>
  <c r="Q219" i="2"/>
  <c r="K220" i="2"/>
  <c r="L220" i="2"/>
  <c r="M220" i="2"/>
  <c r="N220" i="2"/>
  <c r="O220" i="2"/>
  <c r="P220" i="2"/>
  <c r="Q220" i="2"/>
  <c r="K221" i="2"/>
  <c r="L221" i="2"/>
  <c r="M221" i="2"/>
  <c r="N221" i="2"/>
  <c r="O221" i="2"/>
  <c r="P221" i="2"/>
  <c r="Q221" i="2"/>
  <c r="K222" i="2"/>
  <c r="L222" i="2"/>
  <c r="M222" i="2"/>
  <c r="N222" i="2"/>
  <c r="O222" i="2"/>
  <c r="P222" i="2"/>
  <c r="Q222" i="2"/>
  <c r="K223" i="2"/>
  <c r="L223" i="2"/>
  <c r="M223" i="2"/>
  <c r="N223" i="2"/>
  <c r="O223" i="2"/>
  <c r="P223" i="2"/>
  <c r="Q223" i="2"/>
  <c r="K224" i="2"/>
  <c r="L224" i="2"/>
  <c r="M224" i="2"/>
  <c r="N224" i="2"/>
  <c r="O224" i="2"/>
  <c r="P224" i="2"/>
  <c r="Q224" i="2"/>
  <c r="K225" i="2"/>
  <c r="R225" i="2" s="1"/>
  <c r="L225" i="2"/>
  <c r="M225" i="2"/>
  <c r="N225" i="2"/>
  <c r="O225" i="2"/>
  <c r="P225" i="2"/>
  <c r="Q225" i="2"/>
  <c r="K226" i="2"/>
  <c r="L226" i="2"/>
  <c r="M226" i="2"/>
  <c r="N226" i="2"/>
  <c r="O226" i="2"/>
  <c r="P226" i="2"/>
  <c r="Q226" i="2"/>
  <c r="K227" i="2"/>
  <c r="L227" i="2"/>
  <c r="M227" i="2"/>
  <c r="N227" i="2"/>
  <c r="O227" i="2"/>
  <c r="P227" i="2"/>
  <c r="Q227" i="2"/>
  <c r="K228" i="2"/>
  <c r="L228" i="2"/>
  <c r="M228" i="2"/>
  <c r="N228" i="2"/>
  <c r="O228" i="2"/>
  <c r="P228" i="2"/>
  <c r="Q228" i="2"/>
  <c r="K229" i="2"/>
  <c r="L229" i="2"/>
  <c r="M229" i="2"/>
  <c r="N229" i="2"/>
  <c r="O229" i="2"/>
  <c r="P229" i="2"/>
  <c r="Q229" i="2"/>
  <c r="K230" i="2"/>
  <c r="L230" i="2"/>
  <c r="M230" i="2"/>
  <c r="N230" i="2"/>
  <c r="O230" i="2"/>
  <c r="P230" i="2"/>
  <c r="Q230" i="2"/>
  <c r="K231" i="2"/>
  <c r="L231" i="2"/>
  <c r="M231" i="2"/>
  <c r="N231" i="2"/>
  <c r="O231" i="2"/>
  <c r="P231" i="2"/>
  <c r="Q231" i="2"/>
  <c r="K232" i="2"/>
  <c r="L232" i="2"/>
  <c r="M232" i="2"/>
  <c r="N232" i="2"/>
  <c r="O232" i="2"/>
  <c r="P232" i="2"/>
  <c r="Q232" i="2"/>
  <c r="K233" i="2"/>
  <c r="L233" i="2"/>
  <c r="M233" i="2"/>
  <c r="N233" i="2"/>
  <c r="O233" i="2"/>
  <c r="P233" i="2"/>
  <c r="Q233" i="2"/>
  <c r="K234" i="2"/>
  <c r="L234" i="2"/>
  <c r="M234" i="2"/>
  <c r="N234" i="2"/>
  <c r="O234" i="2"/>
  <c r="P234" i="2"/>
  <c r="Q234" i="2"/>
  <c r="K235" i="2"/>
  <c r="L235" i="2"/>
  <c r="M235" i="2"/>
  <c r="N235" i="2"/>
  <c r="O235" i="2"/>
  <c r="P235" i="2"/>
  <c r="Q235" i="2"/>
  <c r="K236" i="2"/>
  <c r="L236" i="2"/>
  <c r="M236" i="2"/>
  <c r="N236" i="2"/>
  <c r="O236" i="2"/>
  <c r="P236" i="2"/>
  <c r="Q236" i="2"/>
  <c r="K10" i="2"/>
  <c r="L10" i="2"/>
  <c r="M10" i="2"/>
  <c r="N10" i="2"/>
  <c r="O10" i="2"/>
  <c r="P10" i="2"/>
  <c r="Q10" i="2"/>
  <c r="K11" i="2"/>
  <c r="L11" i="2"/>
  <c r="M11" i="2"/>
  <c r="N11" i="2"/>
  <c r="O11" i="2"/>
  <c r="P11" i="2"/>
  <c r="Q11" i="2"/>
  <c r="L31" i="1"/>
  <c r="K31" i="1"/>
  <c r="L21" i="1"/>
  <c r="K21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S2" i="1"/>
  <c r="R2" i="1"/>
  <c r="Q2" i="1"/>
  <c r="P2" i="1"/>
  <c r="O2" i="1"/>
  <c r="N2" i="1"/>
  <c r="M2" i="1"/>
  <c r="K8" i="2"/>
  <c r="L8" i="2"/>
  <c r="M8" i="2"/>
  <c r="N8" i="2"/>
  <c r="O8" i="2"/>
  <c r="P8" i="2"/>
  <c r="Q8" i="2"/>
  <c r="K9" i="2"/>
  <c r="L9" i="2"/>
  <c r="M9" i="2"/>
  <c r="N9" i="2"/>
  <c r="O9" i="2"/>
  <c r="P9" i="2"/>
  <c r="Q9" i="2"/>
  <c r="K20" i="1"/>
  <c r="L20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2" i="1"/>
  <c r="L32" i="1"/>
  <c r="K33" i="1"/>
  <c r="L33" i="1"/>
  <c r="K34" i="1"/>
  <c r="L34" i="1"/>
  <c r="K35" i="1"/>
  <c r="L35" i="1"/>
  <c r="K36" i="1"/>
  <c r="L36" i="1"/>
  <c r="K37" i="1"/>
  <c r="L37" i="1"/>
  <c r="L9" i="1"/>
  <c r="K9" i="1"/>
  <c r="L8" i="1"/>
  <c r="K8" i="1"/>
  <c r="S3" i="2"/>
  <c r="S5" i="2"/>
  <c r="L7" i="2"/>
  <c r="M7" i="2"/>
  <c r="N7" i="2"/>
  <c r="O7" i="2"/>
  <c r="P7" i="2"/>
  <c r="Q7" i="2"/>
  <c r="K7" i="2"/>
  <c r="K6" i="2"/>
  <c r="L6" i="2"/>
  <c r="M6" i="2"/>
  <c r="N6" i="2"/>
  <c r="O6" i="2"/>
  <c r="P6" i="2"/>
  <c r="Q6" i="2"/>
  <c r="K4" i="2"/>
  <c r="L4" i="2"/>
  <c r="M4" i="2"/>
  <c r="N4" i="2"/>
  <c r="O4" i="2"/>
  <c r="P4" i="2"/>
  <c r="Q4" i="2"/>
  <c r="K5" i="2"/>
  <c r="L5" i="2"/>
  <c r="M5" i="2"/>
  <c r="N5" i="2"/>
  <c r="O5" i="2"/>
  <c r="P5" i="2"/>
  <c r="Q5" i="2"/>
  <c r="K3" i="2"/>
  <c r="L3" i="2"/>
  <c r="M3" i="2"/>
  <c r="N3" i="2"/>
  <c r="O3" i="2"/>
  <c r="P3" i="2"/>
  <c r="Q3" i="2"/>
  <c r="L2" i="2"/>
  <c r="M2" i="2"/>
  <c r="N2" i="2"/>
  <c r="O2" i="2"/>
  <c r="P2" i="2"/>
  <c r="Q2" i="2"/>
  <c r="K2" i="2"/>
  <c r="L3" i="1"/>
  <c r="L4" i="1"/>
  <c r="L5" i="1"/>
  <c r="L6" i="1"/>
  <c r="L7" i="1"/>
  <c r="R7" i="2" l="1"/>
  <c r="S7" i="2" s="1"/>
  <c r="AC8" i="1"/>
  <c r="R234" i="2"/>
  <c r="R230" i="2"/>
  <c r="R220" i="2"/>
  <c r="R11" i="2"/>
  <c r="R236" i="2"/>
  <c r="S236" i="2" s="1"/>
  <c r="R228" i="2"/>
  <c r="R212" i="2"/>
  <c r="R12" i="2"/>
  <c r="R8" i="2"/>
  <c r="R207" i="2"/>
  <c r="R9" i="2"/>
  <c r="R216" i="2"/>
  <c r="R204" i="2"/>
  <c r="R235" i="2"/>
  <c r="S235" i="2" s="1"/>
  <c r="R226" i="2"/>
  <c r="S226" i="2" s="1"/>
  <c r="R222" i="2"/>
  <c r="R217" i="2"/>
  <c r="S216" i="2" s="1"/>
  <c r="R208" i="2"/>
  <c r="S207" i="2" s="1"/>
  <c r="R199" i="2"/>
  <c r="R227" i="2"/>
  <c r="S227" i="2" s="1"/>
  <c r="R218" i="2"/>
  <c r="R209" i="2"/>
  <c r="R183" i="2"/>
  <c r="R47" i="2"/>
  <c r="S47" i="2" s="1"/>
  <c r="R229" i="2"/>
  <c r="S228" i="2" s="1"/>
  <c r="R210" i="2"/>
  <c r="R201" i="2"/>
  <c r="R191" i="2"/>
  <c r="R184" i="2"/>
  <c r="R219" i="2"/>
  <c r="R231" i="2"/>
  <c r="R221" i="2"/>
  <c r="S221" i="2" s="1"/>
  <c r="R211" i="2"/>
  <c r="R206" i="2"/>
  <c r="S206" i="2" s="1"/>
  <c r="R202" i="2"/>
  <c r="R193" i="2"/>
  <c r="S193" i="2" s="1"/>
  <c r="R169" i="2"/>
  <c r="R57" i="2"/>
  <c r="S57" i="2" s="1"/>
  <c r="R214" i="2"/>
  <c r="R192" i="2"/>
  <c r="R203" i="2"/>
  <c r="S203" i="2" s="1"/>
  <c r="R198" i="2"/>
  <c r="R194" i="2"/>
  <c r="R170" i="2"/>
  <c r="R44" i="2"/>
  <c r="R200" i="2"/>
  <c r="S200" i="2" s="1"/>
  <c r="R160" i="2"/>
  <c r="S159" i="2" s="1"/>
  <c r="R55" i="2"/>
  <c r="R223" i="2"/>
  <c r="R213" i="2"/>
  <c r="R10" i="2"/>
  <c r="S10" i="2" s="1"/>
  <c r="R232" i="2"/>
  <c r="R205" i="2"/>
  <c r="S205" i="2" s="1"/>
  <c r="R195" i="2"/>
  <c r="S195" i="2" s="1"/>
  <c r="R166" i="2"/>
  <c r="R158" i="2"/>
  <c r="S157" i="2" s="1"/>
  <c r="R156" i="2"/>
  <c r="R233" i="2"/>
  <c r="S233" i="2" s="1"/>
  <c r="R224" i="2"/>
  <c r="S224" i="2" s="1"/>
  <c r="R215" i="2"/>
  <c r="S215" i="2" s="1"/>
  <c r="R197" i="2"/>
  <c r="S197" i="2" s="1"/>
  <c r="R180" i="2"/>
  <c r="R172" i="2"/>
  <c r="R164" i="2"/>
  <c r="R60" i="2"/>
  <c r="R52" i="2"/>
  <c r="R36" i="2"/>
  <c r="R28" i="2"/>
  <c r="R13" i="2"/>
  <c r="R190" i="2"/>
  <c r="R188" i="2"/>
  <c r="R189" i="2"/>
  <c r="R186" i="2"/>
  <c r="R187" i="2"/>
  <c r="R185" i="2"/>
  <c r="S185" i="2" s="1"/>
  <c r="R182" i="2"/>
  <c r="R181" i="2"/>
  <c r="R178" i="2"/>
  <c r="R179" i="2"/>
  <c r="S179" i="2" s="1"/>
  <c r="R177" i="2"/>
  <c r="S177" i="2" s="1"/>
  <c r="R176" i="2"/>
  <c r="R174" i="2"/>
  <c r="S174" i="2" s="1"/>
  <c r="R175" i="2"/>
  <c r="S175" i="2" s="1"/>
  <c r="R173" i="2"/>
  <c r="R171" i="2"/>
  <c r="R168" i="2"/>
  <c r="R167" i="2"/>
  <c r="R165" i="2"/>
  <c r="S165" i="2" s="1"/>
  <c r="R162" i="2"/>
  <c r="R163" i="2"/>
  <c r="R161" i="2"/>
  <c r="S161" i="2" s="1"/>
  <c r="R159" i="2"/>
  <c r="R157" i="2"/>
  <c r="S156" i="2" s="1"/>
  <c r="R154" i="2"/>
  <c r="R155" i="2"/>
  <c r="S155" i="2" s="1"/>
  <c r="R152" i="2"/>
  <c r="S152" i="2" s="1"/>
  <c r="R153" i="2"/>
  <c r="R151" i="2"/>
  <c r="R150" i="2"/>
  <c r="R61" i="2"/>
  <c r="S60" i="2" s="1"/>
  <c r="R58" i="2"/>
  <c r="R59" i="2"/>
  <c r="S59" i="2" s="1"/>
  <c r="R56" i="2"/>
  <c r="S56" i="2" s="1"/>
  <c r="R54" i="2"/>
  <c r="S53" i="2" s="1"/>
  <c r="R53" i="2"/>
  <c r="R50" i="2"/>
  <c r="R51" i="2"/>
  <c r="S51" i="2" s="1"/>
  <c r="R48" i="2"/>
  <c r="R49" i="2"/>
  <c r="R46" i="2"/>
  <c r="R45" i="2"/>
  <c r="S45" i="2" s="1"/>
  <c r="R42" i="2"/>
  <c r="R43" i="2"/>
  <c r="S43" i="2" s="1"/>
  <c r="R40" i="2"/>
  <c r="R41" i="2"/>
  <c r="S41" i="2" s="1"/>
  <c r="R38" i="2"/>
  <c r="R39" i="2"/>
  <c r="R37" i="2"/>
  <c r="S37" i="2" s="1"/>
  <c r="R34" i="2"/>
  <c r="R35" i="2"/>
  <c r="S35" i="2" s="1"/>
  <c r="R32" i="2"/>
  <c r="R33" i="2"/>
  <c r="R31" i="2"/>
  <c r="R30" i="2"/>
  <c r="R29" i="2"/>
  <c r="S29" i="2" s="1"/>
  <c r="R26" i="2"/>
  <c r="S25" i="2" s="1"/>
  <c r="R27" i="2"/>
  <c r="S27" i="2" s="1"/>
  <c r="R24" i="2"/>
  <c r="S24" i="2" s="1"/>
  <c r="R25" i="2"/>
  <c r="R22" i="2"/>
  <c r="R23" i="2"/>
  <c r="R20" i="2"/>
  <c r="R21" i="2"/>
  <c r="S20" i="2" s="1"/>
  <c r="R18" i="2"/>
  <c r="R19" i="2"/>
  <c r="S19" i="2" s="1"/>
  <c r="R16" i="2"/>
  <c r="R17" i="2"/>
  <c r="R15" i="2"/>
  <c r="R14" i="2"/>
  <c r="S220" i="2"/>
  <c r="S167" i="2"/>
  <c r="S189" i="2"/>
  <c r="S55" i="2"/>
  <c r="S217" i="2"/>
  <c r="S208" i="2"/>
  <c r="S199" i="2"/>
  <c r="S181" i="2"/>
  <c r="S153" i="2"/>
  <c r="S48" i="2"/>
  <c r="S212" i="2"/>
  <c r="S210" i="2"/>
  <c r="S201" i="2"/>
  <c r="S183" i="2"/>
  <c r="S49" i="2"/>
  <c r="S31" i="2"/>
  <c r="S23" i="2"/>
  <c r="R6" i="2"/>
  <c r="R4" i="2"/>
  <c r="R5" i="2"/>
  <c r="R3" i="2"/>
  <c r="R2" i="2"/>
  <c r="S50" i="2" l="1"/>
  <c r="S39" i="2"/>
  <c r="S171" i="2"/>
  <c r="S12" i="2"/>
  <c r="S13" i="2"/>
  <c r="S169" i="2"/>
  <c r="S184" i="2"/>
  <c r="S46" i="2"/>
  <c r="S21" i="2"/>
  <c r="S30" i="2"/>
  <c r="S173" i="2"/>
  <c r="S191" i="2"/>
  <c r="S11" i="2"/>
  <c r="S149" i="2"/>
  <c r="S105" i="2"/>
  <c r="S8" i="2"/>
  <c r="S9" i="2"/>
  <c r="S15" i="2"/>
  <c r="S33" i="2"/>
  <c r="S151" i="2"/>
  <c r="S163" i="2"/>
  <c r="S187" i="2"/>
  <c r="S6" i="2"/>
  <c r="S61" i="2"/>
  <c r="S162" i="2"/>
  <c r="S17" i="2"/>
  <c r="S52" i="2"/>
  <c r="S28" i="2"/>
  <c r="S225" i="2"/>
  <c r="S2" i="2"/>
  <c r="S164" i="2"/>
  <c r="S223" i="2"/>
  <c r="S211" i="2"/>
  <c r="S192" i="2"/>
  <c r="S214" i="2"/>
  <c r="S34" i="2"/>
  <c r="S188" i="2"/>
  <c r="S172" i="2"/>
  <c r="S166" i="2"/>
  <c r="S231" i="2"/>
  <c r="S182" i="2"/>
  <c r="S196" i="2"/>
  <c r="S154" i="2"/>
  <c r="S168" i="2"/>
  <c r="S178" i="2"/>
  <c r="S190" i="2"/>
  <c r="S219" i="2"/>
  <c r="S234" i="2"/>
  <c r="S158" i="2"/>
  <c r="S230" i="2"/>
  <c r="S232" i="2"/>
  <c r="S209" i="2"/>
  <c r="S58" i="2"/>
  <c r="S222" i="2"/>
  <c r="S170" i="2"/>
  <c r="S204" i="2"/>
  <c r="S32" i="2"/>
  <c r="S194" i="2"/>
  <c r="S202" i="2"/>
  <c r="S218" i="2"/>
  <c r="S180" i="2"/>
  <c r="S229" i="2"/>
  <c r="S54" i="2"/>
  <c r="S213" i="2"/>
  <c r="S198" i="2"/>
  <c r="S186" i="2"/>
  <c r="S176" i="2"/>
  <c r="S160" i="2"/>
  <c r="S150" i="2"/>
  <c r="S44" i="2"/>
  <c r="S42" i="2"/>
  <c r="S40" i="2"/>
  <c r="S38" i="2"/>
  <c r="S36" i="2"/>
  <c r="S26" i="2"/>
  <c r="S22" i="2"/>
  <c r="S18" i="2"/>
  <c r="S16" i="2"/>
  <c r="S14" i="2"/>
  <c r="S4" i="2"/>
  <c r="K6" i="1" l="1"/>
  <c r="K7" i="1"/>
  <c r="K3" i="1"/>
  <c r="K4" i="1"/>
  <c r="K5" i="1"/>
  <c r="K2" i="1"/>
  <c r="L2" i="1"/>
  <c r="AC2" i="1" l="1"/>
  <c r="AL8" i="1"/>
  <c r="AP6" i="1"/>
  <c r="AN5" i="1"/>
  <c r="AL4" i="1"/>
  <c r="AP2" i="1"/>
  <c r="AK8" i="1"/>
  <c r="AQ7" i="1"/>
  <c r="AO6" i="1"/>
  <c r="AM5" i="1"/>
  <c r="AK4" i="1"/>
  <c r="AQ3" i="1"/>
  <c r="AO2" i="1"/>
  <c r="AQ4" i="1"/>
  <c r="AM2" i="1"/>
  <c r="AK6" i="1"/>
  <c r="AP7" i="1"/>
  <c r="AN6" i="1"/>
  <c r="AL5" i="1"/>
  <c r="AP3" i="1"/>
  <c r="AN2" i="1"/>
  <c r="AO8" i="1"/>
  <c r="AQ5" i="1"/>
  <c r="AM3" i="1"/>
  <c r="AQ8" i="1"/>
  <c r="AO7" i="1"/>
  <c r="AM6" i="1"/>
  <c r="AK5" i="1"/>
  <c r="AO3" i="1"/>
  <c r="AK2" i="1"/>
  <c r="AP8" i="1"/>
  <c r="AN7" i="1"/>
  <c r="AL6" i="1"/>
  <c r="AP4" i="1"/>
  <c r="AN3" i="1"/>
  <c r="AL2" i="1"/>
  <c r="AM7" i="1"/>
  <c r="AO4" i="1"/>
  <c r="AO5" i="1"/>
  <c r="AN4" i="1"/>
  <c r="AL7" i="1"/>
  <c r="AQ6" i="1"/>
  <c r="AM4" i="1"/>
  <c r="AL3" i="1"/>
  <c r="AK3" i="1"/>
  <c r="AQ2" i="1"/>
  <c r="AK7" i="1"/>
  <c r="AN8" i="1"/>
  <c r="AM8" i="1"/>
  <c r="AP5" i="1"/>
  <c r="AP15" i="1" l="1"/>
  <c r="BO3" i="1"/>
  <c r="BO15" i="1" s="1"/>
  <c r="CG4" i="1"/>
  <c r="CG16" i="1" s="1"/>
  <c r="AE6" i="1"/>
  <c r="AE18" i="1" s="1"/>
  <c r="CA5" i="1"/>
  <c r="CA17" i="1" s="1"/>
  <c r="AE5" i="1"/>
  <c r="AE17" i="1" s="1"/>
  <c r="BL3" i="1"/>
  <c r="BL15" i="1" s="1"/>
  <c r="BC6" i="1"/>
  <c r="BC18" i="1" s="1"/>
  <c r="BN4" i="1"/>
  <c r="BN16" i="1" s="1"/>
  <c r="BI6" i="1"/>
  <c r="BI18" i="1" s="1"/>
  <c r="AW5" i="1"/>
  <c r="AW17" i="1" s="1"/>
  <c r="AQ17" i="1"/>
  <c r="AD2" i="1"/>
  <c r="AD14" i="1" s="1"/>
  <c r="BM5" i="1"/>
  <c r="BM17" i="1" s="1"/>
  <c r="AX4" i="1"/>
  <c r="AX16" i="1" s="1"/>
  <c r="CH3" i="1"/>
  <c r="CH15" i="1" s="1"/>
  <c r="CK6" i="1"/>
  <c r="CK18" i="1" s="1"/>
  <c r="CJ7" i="1"/>
  <c r="CJ19" i="1" s="1"/>
  <c r="BA2" i="1"/>
  <c r="AK15" i="1"/>
  <c r="BL5" i="1"/>
  <c r="BL17" i="1" s="1"/>
  <c r="AX3" i="1"/>
  <c r="AX15" i="1" s="1"/>
  <c r="AN18" i="1"/>
  <c r="AN19" i="1"/>
  <c r="CI7" i="1"/>
  <c r="CI19" i="1" s="1"/>
  <c r="AZ4" i="1"/>
  <c r="AZ16" i="1" s="1"/>
  <c r="BJ5" i="1"/>
  <c r="BJ17" i="1" s="1"/>
  <c r="AL18" i="1"/>
  <c r="AD7" i="1"/>
  <c r="AD19" i="1" s="1"/>
  <c r="CM4" i="1"/>
  <c r="CM16" i="1" s="1"/>
  <c r="AM18" i="1"/>
  <c r="CL3" i="1"/>
  <c r="CL15" i="1" s="1"/>
  <c r="AM15" i="1"/>
  <c r="CM3" i="1"/>
  <c r="CM15" i="1" s="1"/>
  <c r="BK7" i="1"/>
  <c r="BK19" i="1" s="1"/>
  <c r="AW4" i="1"/>
  <c r="AW16" i="1" s="1"/>
  <c r="BK5" i="1"/>
  <c r="BK17" i="1" s="1"/>
  <c r="AP17" i="1"/>
  <c r="CJ6" i="1"/>
  <c r="CJ18" i="1" s="1"/>
  <c r="BB5" i="1"/>
  <c r="BB17" i="1" s="1"/>
  <c r="AX5" i="1"/>
  <c r="AX17" i="1" s="1"/>
  <c r="BL8" i="1"/>
  <c r="BL20" i="1" s="1"/>
  <c r="BA6" i="1"/>
  <c r="BA18" i="1" s="1"/>
  <c r="Z7" i="1"/>
  <c r="Z19" i="1" s="1"/>
  <c r="AO15" i="1"/>
  <c r="BL7" i="1"/>
  <c r="BL19" i="1" s="1"/>
  <c r="BM3" i="1"/>
  <c r="BM15" i="1" s="1"/>
  <c r="BO4" i="1"/>
  <c r="BO16" i="1" s="1"/>
  <c r="AA4" i="1"/>
  <c r="AA16" i="1" s="1"/>
  <c r="AM17" i="1"/>
  <c r="BN7" i="1"/>
  <c r="BN19" i="1" s="1"/>
  <c r="AQ16" i="1"/>
  <c r="BM4" i="1"/>
  <c r="BM16" i="1" s="1"/>
  <c r="AM16" i="1"/>
  <c r="BN3" i="1"/>
  <c r="BN15" i="1" s="1"/>
  <c r="BB3" i="1"/>
  <c r="BB15" i="1" s="1"/>
  <c r="AC14" i="1"/>
  <c r="AC4" i="1"/>
  <c r="AC16" i="1" s="1"/>
  <c r="BA4" i="1"/>
  <c r="BA16" i="1" s="1"/>
  <c r="AO16" i="1"/>
  <c r="CJ3" i="1"/>
  <c r="CJ15" i="1" s="1"/>
  <c r="Y2" i="1"/>
  <c r="Y14" i="1" s="1"/>
  <c r="AQ15" i="1"/>
  <c r="AB7" i="1"/>
  <c r="AB19" i="1" s="1"/>
  <c r="CG5" i="1"/>
  <c r="CG17" i="1" s="1"/>
  <c r="AW7" i="1"/>
  <c r="AW19" i="1" s="1"/>
  <c r="CK7" i="1"/>
  <c r="CK19" i="1" s="1"/>
  <c r="AY3" i="1"/>
  <c r="AY15" i="1" s="1"/>
  <c r="Y4" i="1"/>
  <c r="Y16" i="1" s="1"/>
  <c r="AZ7" i="1"/>
  <c r="AZ19" i="1" s="1"/>
  <c r="AB2" i="1"/>
  <c r="AB14" i="1" s="1"/>
  <c r="CI4" i="1"/>
  <c r="CI16" i="1" s="1"/>
  <c r="BM6" i="1"/>
  <c r="BM18" i="1" s="1"/>
  <c r="BO7" i="1"/>
  <c r="BO19" i="1" s="1"/>
  <c r="AP14" i="1"/>
  <c r="AP10" i="1"/>
  <c r="BJ2" i="1"/>
  <c r="BJ14" i="1" s="1"/>
  <c r="AW2" i="1"/>
  <c r="BM2" i="1"/>
  <c r="BM14" i="1" s="1"/>
  <c r="AB4" i="1"/>
  <c r="AB16" i="1" s="1"/>
  <c r="AO18" i="1"/>
  <c r="BL6" i="1"/>
  <c r="BL18" i="1" s="1"/>
  <c r="CK3" i="1"/>
  <c r="CK15" i="1" s="1"/>
  <c r="AB5" i="1"/>
  <c r="AB17" i="1" s="1"/>
  <c r="AB3" i="1"/>
  <c r="AQ19" i="1"/>
  <c r="BN6" i="1"/>
  <c r="BN18" i="1" s="1"/>
  <c r="CG3" i="1"/>
  <c r="CG15" i="1" s="1"/>
  <c r="AX6" i="1"/>
  <c r="AX18" i="1" s="1"/>
  <c r="BN5" i="1"/>
  <c r="BN17" i="1" s="1"/>
  <c r="CJ5" i="1"/>
  <c r="CJ17" i="1" s="1"/>
  <c r="AQ18" i="1"/>
  <c r="BC7" i="1"/>
  <c r="BC19" i="1" s="1"/>
  <c r="CH5" i="1"/>
  <c r="CH17" i="1" s="1"/>
  <c r="CI3" i="1"/>
  <c r="CI15" i="1" s="1"/>
  <c r="CK4" i="1"/>
  <c r="CK16" i="1" s="1"/>
  <c r="BA3" i="1"/>
  <c r="BA15" i="1" s="1"/>
  <c r="AK19" i="1"/>
  <c r="AK18" i="1"/>
  <c r="AZ5" i="1"/>
  <c r="AZ17" i="1" s="1"/>
  <c r="AP16" i="1"/>
  <c r="AO17" i="1"/>
  <c r="BX8" i="1"/>
  <c r="BX20" i="1" s="1"/>
  <c r="BK3" i="1"/>
  <c r="BK15" i="1" s="1"/>
  <c r="BJ3" i="1"/>
  <c r="BJ15" i="1" s="1"/>
  <c r="BI3" i="1"/>
  <c r="BI15" i="1" s="1"/>
  <c r="AE2" i="1"/>
  <c r="AD3" i="1"/>
  <c r="AD15" i="1" s="1"/>
  <c r="CL4" i="1"/>
  <c r="CL16" i="1" s="1"/>
  <c r="CM7" i="1"/>
  <c r="CM19" i="1" s="1"/>
  <c r="BK6" i="1"/>
  <c r="BK18" i="1" s="1"/>
  <c r="BJ6" i="1"/>
  <c r="BJ18" i="1" s="1"/>
  <c r="Z4" i="1"/>
  <c r="Z16" i="1" s="1"/>
  <c r="AA6" i="1"/>
  <c r="AA18" i="1" s="1"/>
  <c r="AW3" i="1"/>
  <c r="AW15" i="1" s="1"/>
  <c r="AC7" i="1"/>
  <c r="AC19" i="1" s="1"/>
  <c r="AY7" i="1"/>
  <c r="AY19" i="1" s="1"/>
  <c r="CL5" i="1"/>
  <c r="CL17" i="1" s="1"/>
  <c r="AD4" i="1"/>
  <c r="AD16" i="1" s="1"/>
  <c r="AM19" i="1"/>
  <c r="AM10" i="1"/>
  <c r="AM14" i="1"/>
  <c r="AX8" i="1"/>
  <c r="AX20" i="1" s="1"/>
  <c r="CL2" i="1"/>
  <c r="CL14" i="1" s="1"/>
  <c r="BI2" i="1"/>
  <c r="BI14" i="1" s="1"/>
  <c r="Y8" i="1"/>
  <c r="Y20" i="1" s="1"/>
  <c r="AY2" i="1"/>
  <c r="AY14" i="1" s="1"/>
  <c r="AY6" i="1"/>
  <c r="AY18" i="1" s="1"/>
  <c r="BI7" i="1"/>
  <c r="BI19" i="1" s="1"/>
  <c r="CL6" i="1"/>
  <c r="CL18" i="1" s="1"/>
  <c r="CM6" i="1"/>
  <c r="CM18" i="1" s="1"/>
  <c r="AK20" i="1"/>
  <c r="AW6" i="1"/>
  <c r="AW18" i="1" s="1"/>
  <c r="AA7" i="1"/>
  <c r="AA19" i="1" s="1"/>
  <c r="AL15" i="1"/>
  <c r="BA7" i="1"/>
  <c r="BA19" i="1" s="1"/>
  <c r="BC5" i="1"/>
  <c r="BC17" i="1" s="1"/>
  <c r="AN15" i="1"/>
  <c r="CI2" i="1"/>
  <c r="CI14" i="1" s="1"/>
  <c r="AK17" i="1"/>
  <c r="BI5" i="1"/>
  <c r="BI17" i="1" s="1"/>
  <c r="BV4" i="1"/>
  <c r="BV16" i="1" s="1"/>
  <c r="AA5" i="1"/>
  <c r="AA17" i="1" s="1"/>
  <c r="AN17" i="1"/>
  <c r="CH4" i="1"/>
  <c r="CH16" i="1" s="1"/>
  <c r="CG6" i="1"/>
  <c r="CG18" i="1" s="1"/>
  <c r="CI5" i="1"/>
  <c r="AE7" i="1"/>
  <c r="AE19" i="1" s="1"/>
  <c r="BK8" i="1"/>
  <c r="BK20" i="1" s="1"/>
  <c r="Y6" i="1"/>
  <c r="Y18" i="1" s="1"/>
  <c r="BJ7" i="1"/>
  <c r="BJ19" i="1" s="1"/>
  <c r="BX2" i="1"/>
  <c r="CK8" i="1"/>
  <c r="CK20" i="1" s="1"/>
  <c r="AB6" i="1"/>
  <c r="AB18" i="1" s="1"/>
  <c r="BM7" i="1"/>
  <c r="BX6" i="1"/>
  <c r="BX18" i="1" s="1"/>
  <c r="BW5" i="1"/>
  <c r="BW17" i="1" s="1"/>
  <c r="AD5" i="1"/>
  <c r="AD17" i="1" s="1"/>
  <c r="AX7" i="1"/>
  <c r="AX19" i="1" s="1"/>
  <c r="AC3" i="1"/>
  <c r="AC15" i="1" s="1"/>
  <c r="BY2" i="1"/>
  <c r="BY14" i="1" s="1"/>
  <c r="BX3" i="1"/>
  <c r="BX15" i="1" s="1"/>
  <c r="BW4" i="1"/>
  <c r="BW16" i="1" s="1"/>
  <c r="BO6" i="1"/>
  <c r="BO18" i="1" s="1"/>
  <c r="BU2" i="1"/>
  <c r="BU14" i="1" s="1"/>
  <c r="Z2" i="1"/>
  <c r="Z14" i="1" s="1"/>
  <c r="AE4" i="1"/>
  <c r="AE16" i="1" s="1"/>
  <c r="AA2" i="1"/>
  <c r="AA14" i="1" s="1"/>
  <c r="CL7" i="1"/>
  <c r="CL19" i="1" s="1"/>
  <c r="BO2" i="1"/>
  <c r="BO14" i="1" s="1"/>
  <c r="AY8" i="1"/>
  <c r="AY20" i="1" s="1"/>
  <c r="Z6" i="1"/>
  <c r="Z18" i="1" s="1"/>
  <c r="AL17" i="1"/>
  <c r="AD6" i="1"/>
  <c r="AD18" i="1" s="1"/>
  <c r="AZ6" i="1"/>
  <c r="AZ18" i="1" s="1"/>
  <c r="AY5" i="1"/>
  <c r="AY17" i="1" s="1"/>
  <c r="Z5" i="1"/>
  <c r="Z17" i="1" s="1"/>
  <c r="BL4" i="1"/>
  <c r="BL16" i="1" s="1"/>
  <c r="AA3" i="1"/>
  <c r="AA15" i="1" s="1"/>
  <c r="BJ4" i="1"/>
  <c r="BJ16" i="1" s="1"/>
  <c r="BY6" i="1"/>
  <c r="BY18" i="1" s="1"/>
  <c r="BV5" i="1"/>
  <c r="BV17" i="1" s="1"/>
  <c r="AE3" i="1"/>
  <c r="AE15" i="1" s="1"/>
  <c r="BC4" i="1"/>
  <c r="BC16" i="1" s="1"/>
  <c r="CH6" i="1"/>
  <c r="CH18" i="1" s="1"/>
  <c r="BB7" i="1"/>
  <c r="BB19" i="1" s="1"/>
  <c r="AY4" i="1"/>
  <c r="AY16" i="1" s="1"/>
  <c r="BB4" i="1"/>
  <c r="BB16" i="1" s="1"/>
  <c r="BK4" i="1"/>
  <c r="BK16" i="1" s="1"/>
  <c r="BI4" i="1"/>
  <c r="BI16" i="1" s="1"/>
  <c r="BU7" i="1"/>
  <c r="BU19" i="1" s="1"/>
  <c r="BU3" i="1"/>
  <c r="BU15" i="1" s="1"/>
  <c r="BW2" i="1"/>
  <c r="BW14" i="1" s="1"/>
  <c r="BY3" i="1"/>
  <c r="BY15" i="1" s="1"/>
  <c r="BB6" i="1"/>
  <c r="BB18" i="1" s="1"/>
  <c r="BV6" i="1"/>
  <c r="BV18" i="1" s="1"/>
  <c r="CA4" i="1"/>
  <c r="CA16" i="1" s="1"/>
  <c r="BW7" i="1"/>
  <c r="BW19" i="1" s="1"/>
  <c r="BZ5" i="1"/>
  <c r="BZ17" i="1" s="1"/>
  <c r="BO5" i="1"/>
  <c r="BO17" i="1" s="1"/>
  <c r="AC6" i="1"/>
  <c r="AC18" i="1" s="1"/>
  <c r="CM2" i="1"/>
  <c r="CM14" i="1" s="1"/>
  <c r="Y5" i="1"/>
  <c r="Y17" i="1" s="1"/>
  <c r="CH2" i="1"/>
  <c r="CJ8" i="1"/>
  <c r="CJ20" i="1" s="1"/>
  <c r="BC3" i="1"/>
  <c r="BC15" i="1" s="1"/>
  <c r="AN10" i="1"/>
  <c r="AN14" i="1"/>
  <c r="AZ8" i="1"/>
  <c r="AZ20" i="1" s="1"/>
  <c r="BI8" i="1"/>
  <c r="BI20" i="1" s="1"/>
  <c r="BV3" i="1"/>
  <c r="BV15" i="1" s="1"/>
  <c r="BU6" i="1"/>
  <c r="BU18" i="1" s="1"/>
  <c r="AE8" i="1"/>
  <c r="AE20" i="1" s="1"/>
  <c r="BX7" i="1"/>
  <c r="BX19" i="1" s="1"/>
  <c r="CI6" i="1"/>
  <c r="CI18" i="1" s="1"/>
  <c r="CK5" i="1"/>
  <c r="CK17" i="1" s="1"/>
  <c r="CG8" i="1"/>
  <c r="CG20" i="1" s="1"/>
  <c r="AC20" i="1"/>
  <c r="AO14" i="1"/>
  <c r="AO10" i="1"/>
  <c r="AA8" i="1"/>
  <c r="AA20" i="1" s="1"/>
  <c r="AP20" i="1"/>
  <c r="BM8" i="1"/>
  <c r="BM20" i="1" s="1"/>
  <c r="BW8" i="1"/>
  <c r="BW20" i="1" s="1"/>
  <c r="AL19" i="1"/>
  <c r="AL10" i="1"/>
  <c r="AL14" i="1"/>
  <c r="BZ8" i="1"/>
  <c r="BZ20" i="1" s="1"/>
  <c r="CI8" i="1"/>
  <c r="CI20" i="1" s="1"/>
  <c r="AN20" i="1"/>
  <c r="BC2" i="1"/>
  <c r="CA3" i="1"/>
  <c r="CA15" i="1" s="1"/>
  <c r="BU4" i="1"/>
  <c r="BY5" i="1"/>
  <c r="BY17" i="1" s="1"/>
  <c r="AQ20" i="1"/>
  <c r="BZ3" i="1"/>
  <c r="BZ15" i="1" s="1"/>
  <c r="BY4" i="1"/>
  <c r="BY16" i="1" s="1"/>
  <c r="BV7" i="1"/>
  <c r="BV19" i="1" s="1"/>
  <c r="CJ4" i="1"/>
  <c r="CJ16" i="1" s="1"/>
  <c r="CJ2" i="1"/>
  <c r="CJ14" i="1" s="1"/>
  <c r="CH8" i="1"/>
  <c r="CH20" i="1" s="1"/>
  <c r="Z8" i="1"/>
  <c r="Z20" i="1" s="1"/>
  <c r="AZ3" i="1"/>
  <c r="AZ15" i="1" s="1"/>
  <c r="BN8" i="1"/>
  <c r="BN20" i="1" s="1"/>
  <c r="AB8" i="1"/>
  <c r="AB20" i="1" s="1"/>
  <c r="CM8" i="1"/>
  <c r="CM20" i="1" s="1"/>
  <c r="BZ7" i="1"/>
  <c r="BZ19" i="1" s="1"/>
  <c r="BY8" i="1"/>
  <c r="BY20" i="1" s="1"/>
  <c r="AP19" i="1"/>
  <c r="AQ10" i="1"/>
  <c r="AQ14" i="1"/>
  <c r="CA8" i="1"/>
  <c r="CA20" i="1" s="1"/>
  <c r="BN2" i="1"/>
  <c r="BN14" i="1" s="1"/>
  <c r="BC8" i="1"/>
  <c r="BC20" i="1" s="1"/>
  <c r="CA7" i="1"/>
  <c r="CA19" i="1" s="1"/>
  <c r="BZ6" i="1"/>
  <c r="BZ18" i="1" s="1"/>
  <c r="BO8" i="1"/>
  <c r="BO20" i="1" s="1"/>
  <c r="BL2" i="1"/>
  <c r="BL14" i="1" s="1"/>
  <c r="BJ8" i="1"/>
  <c r="BJ20" i="1" s="1"/>
  <c r="AD8" i="1"/>
  <c r="AD20" i="1" s="1"/>
  <c r="BZ4" i="1"/>
  <c r="BZ16" i="1" s="1"/>
  <c r="BU5" i="1"/>
  <c r="BU17" i="1" s="1"/>
  <c r="BA5" i="1"/>
  <c r="BA17" i="1" s="1"/>
  <c r="AK16" i="1"/>
  <c r="Y7" i="1"/>
  <c r="Y19" i="1" s="1"/>
  <c r="AN16" i="1"/>
  <c r="Y3" i="1"/>
  <c r="Y15" i="1" s="1"/>
  <c r="CH7" i="1"/>
  <c r="CH19" i="1" s="1"/>
  <c r="CG7" i="1"/>
  <c r="CG19" i="1" s="1"/>
  <c r="AL16" i="1"/>
  <c r="CM5" i="1"/>
  <c r="CM17" i="1" s="1"/>
  <c r="AC5" i="1"/>
  <c r="AC17" i="1" s="1"/>
  <c r="AL20" i="1"/>
  <c r="BV2" i="1"/>
  <c r="CA2" i="1"/>
  <c r="CA14" i="1" s="1"/>
  <c r="BA8" i="1"/>
  <c r="BA20" i="1" s="1"/>
  <c r="BK2" i="1"/>
  <c r="BK14" i="1" s="1"/>
  <c r="AO20" i="1"/>
  <c r="BB8" i="1"/>
  <c r="BB20" i="1" s="1"/>
  <c r="AW8" i="1"/>
  <c r="AW20" i="1" s="1"/>
  <c r="CL8" i="1"/>
  <c r="CL20" i="1" s="1"/>
  <c r="AP18" i="1"/>
  <c r="CG2" i="1"/>
  <c r="CG14" i="1" s="1"/>
  <c r="BB2" i="1"/>
  <c r="BB14" i="1" s="1"/>
  <c r="BU8" i="1"/>
  <c r="BU20" i="1" s="1"/>
  <c r="CK2" i="1"/>
  <c r="CK14" i="1" s="1"/>
  <c r="Z3" i="1"/>
  <c r="Z15" i="1" s="1"/>
  <c r="AO19" i="1"/>
  <c r="BY7" i="1"/>
  <c r="BY19" i="1" s="1"/>
  <c r="AK10" i="1"/>
  <c r="AK14" i="1"/>
  <c r="BZ2" i="1"/>
  <c r="BZ14" i="1" s="1"/>
  <c r="AM20" i="1"/>
  <c r="BX4" i="1"/>
  <c r="BX16" i="1" s="1"/>
  <c r="AZ2" i="1"/>
  <c r="BV8" i="1"/>
  <c r="BV20" i="1" s="1"/>
  <c r="BW3" i="1"/>
  <c r="BW15" i="1" s="1"/>
  <c r="AX2" i="1"/>
  <c r="AX14" i="1" s="1"/>
  <c r="CA6" i="1"/>
  <c r="BX5" i="1"/>
  <c r="BX17" i="1" s="1"/>
  <c r="BW6" i="1"/>
  <c r="BW18" i="1" s="1"/>
  <c r="AQ21" i="1" l="1"/>
  <c r="AZ10" i="1"/>
  <c r="AZ11" i="1" s="1"/>
  <c r="CA10" i="1"/>
  <c r="CA11" i="1" s="1"/>
  <c r="BL10" i="1"/>
  <c r="BL11" i="1" s="1"/>
  <c r="BV10" i="1"/>
  <c r="BV12" i="1" s="1"/>
  <c r="AE10" i="1"/>
  <c r="AE11" i="1" s="1"/>
  <c r="BJ21" i="1"/>
  <c r="Y10" i="1"/>
  <c r="Y12" i="1" s="1"/>
  <c r="BN10" i="1"/>
  <c r="BN12" i="1" s="1"/>
  <c r="CJ10" i="1"/>
  <c r="CJ11" i="1" s="1"/>
  <c r="CH10" i="1"/>
  <c r="CH12" i="1" s="1"/>
  <c r="BO21" i="1"/>
  <c r="CI10" i="1"/>
  <c r="CI12" i="1" s="1"/>
  <c r="CG21" i="1"/>
  <c r="CA18" i="1"/>
  <c r="CA21" i="1" s="1"/>
  <c r="BX10" i="1"/>
  <c r="BX12" i="1" s="1"/>
  <c r="BK10" i="1"/>
  <c r="BK11" i="1" s="1"/>
  <c r="CM21" i="1"/>
  <c r="BA10" i="1"/>
  <c r="BA12" i="1" s="1"/>
  <c r="AD10" i="1"/>
  <c r="AD12" i="1" s="1"/>
  <c r="BU10" i="1"/>
  <c r="BU12" i="1" s="1"/>
  <c r="AA10" i="1"/>
  <c r="AA12" i="1" s="1"/>
  <c r="AB10" i="1"/>
  <c r="AB11" i="1" s="1"/>
  <c r="BA14" i="1"/>
  <c r="BA21" i="1" s="1"/>
  <c r="BC10" i="1"/>
  <c r="BC12" i="1" s="1"/>
  <c r="AX21" i="1"/>
  <c r="BM10" i="1"/>
  <c r="BM11" i="1" s="1"/>
  <c r="AW10" i="1"/>
  <c r="AW11" i="1" s="1"/>
  <c r="CG10" i="1"/>
  <c r="CG11" i="1" s="1"/>
  <c r="CK10" i="1"/>
  <c r="CK11" i="1" s="1"/>
  <c r="AK21" i="1"/>
  <c r="BW10" i="1"/>
  <c r="BW11" i="1" s="1"/>
  <c r="BY10" i="1"/>
  <c r="BY11" i="1" s="1"/>
  <c r="Z10" i="1"/>
  <c r="Z12" i="1" s="1"/>
  <c r="AW14" i="1"/>
  <c r="AW21" i="1" s="1"/>
  <c r="CJ21" i="1"/>
  <c r="BW21" i="1"/>
  <c r="BB21" i="1"/>
  <c r="CL21" i="1"/>
  <c r="AC21" i="1"/>
  <c r="BZ21" i="1"/>
  <c r="AY21" i="1"/>
  <c r="BV14" i="1"/>
  <c r="BV21" i="1" s="1"/>
  <c r="CM10" i="1"/>
  <c r="CK21" i="1"/>
  <c r="BK21" i="1"/>
  <c r="AX10" i="1"/>
  <c r="AZ14" i="1"/>
  <c r="AZ21" i="1" s="1"/>
  <c r="BZ10" i="1"/>
  <c r="BU16" i="1"/>
  <c r="BU21" i="1" s="1"/>
  <c r="AN21" i="1"/>
  <c r="BM19" i="1"/>
  <c r="BM21" i="1" s="1"/>
  <c r="AY10" i="1"/>
  <c r="CL10" i="1"/>
  <c r="Y21" i="1"/>
  <c r="BL21" i="1"/>
  <c r="AN12" i="1"/>
  <c r="AN11" i="1"/>
  <c r="CH14" i="1"/>
  <c r="CH21" i="1" s="1"/>
  <c r="BO10" i="1"/>
  <c r="BX14" i="1"/>
  <c r="BX21" i="1" s="1"/>
  <c r="AB15" i="1"/>
  <c r="AB21" i="1" s="1"/>
  <c r="BJ10" i="1"/>
  <c r="Z21" i="1"/>
  <c r="BY21" i="1"/>
  <c r="AE14" i="1"/>
  <c r="AE21" i="1" s="1"/>
  <c r="AC10" i="1"/>
  <c r="AD21" i="1"/>
  <c r="BB10" i="1"/>
  <c r="AL21" i="1"/>
  <c r="AO12" i="1"/>
  <c r="AO11" i="1"/>
  <c r="AA21" i="1"/>
  <c r="BI10" i="1"/>
  <c r="AM21" i="1"/>
  <c r="AP12" i="1"/>
  <c r="AP11" i="1"/>
  <c r="AQ12" i="1"/>
  <c r="AQ11" i="1"/>
  <c r="AK11" i="1"/>
  <c r="AK12" i="1"/>
  <c r="BC14" i="1"/>
  <c r="BC21" i="1" s="1"/>
  <c r="AL11" i="1"/>
  <c r="AL12" i="1"/>
  <c r="AO21" i="1"/>
  <c r="AM11" i="1"/>
  <c r="AM12" i="1"/>
  <c r="AP21" i="1"/>
  <c r="CI17" i="1"/>
  <c r="CI21" i="1" s="1"/>
  <c r="BI21" i="1"/>
  <c r="BN21" i="1"/>
  <c r="AQ22" i="1" l="1"/>
  <c r="AZ12" i="1"/>
  <c r="BL12" i="1"/>
  <c r="AD11" i="1"/>
  <c r="AD22" i="1" s="1"/>
  <c r="AD23" i="1" s="1"/>
  <c r="CA12" i="1"/>
  <c r="AK22" i="1"/>
  <c r="AK23" i="1" s="1"/>
  <c r="AW12" i="1"/>
  <c r="AB12" i="1"/>
  <c r="BN11" i="1"/>
  <c r="BN22" i="1" s="1"/>
  <c r="BN23" i="1" s="1"/>
  <c r="CJ12" i="1"/>
  <c r="CG12" i="1"/>
  <c r="CK12" i="1"/>
  <c r="BU11" i="1"/>
  <c r="BU22" i="1" s="1"/>
  <c r="BU23" i="1" s="1"/>
  <c r="AO22" i="1"/>
  <c r="AO23" i="1" s="1"/>
  <c r="BL22" i="1"/>
  <c r="BV11" i="1"/>
  <c r="BV22" i="1" s="1"/>
  <c r="BV23" i="1" s="1"/>
  <c r="CG22" i="1"/>
  <c r="AA11" i="1"/>
  <c r="AA22" i="1" s="1"/>
  <c r="AA23" i="1" s="1"/>
  <c r="AQ23" i="1"/>
  <c r="BC11" i="1"/>
  <c r="BC22" i="1" s="1"/>
  <c r="BC23" i="1" s="1"/>
  <c r="BX11" i="1"/>
  <c r="BX22" i="1" s="1"/>
  <c r="BX23" i="1" s="1"/>
  <c r="Y11" i="1"/>
  <c r="Y22" i="1" s="1"/>
  <c r="Y23" i="1" s="1"/>
  <c r="BK12" i="1"/>
  <c r="BW12" i="1"/>
  <c r="CI11" i="1"/>
  <c r="CI22" i="1" s="1"/>
  <c r="CI23" i="1" s="1"/>
  <c r="BK22" i="1"/>
  <c r="AP22" i="1"/>
  <c r="AP23" i="1" s="1"/>
  <c r="BM12" i="1"/>
  <c r="Z11" i="1"/>
  <c r="Z22" i="1" s="1"/>
  <c r="Z23" i="1" s="1"/>
  <c r="BY12" i="1"/>
  <c r="CH11" i="1"/>
  <c r="CH22" i="1" s="1"/>
  <c r="CH23" i="1" s="1"/>
  <c r="AE12" i="1"/>
  <c r="AB22" i="1"/>
  <c r="BA11" i="1"/>
  <c r="BA22" i="1" s="1"/>
  <c r="BA23" i="1" s="1"/>
  <c r="AW22" i="1"/>
  <c r="BM22" i="1"/>
  <c r="AE22" i="1"/>
  <c r="AZ22" i="1"/>
  <c r="AX11" i="1"/>
  <c r="AX22" i="1" s="1"/>
  <c r="AX12" i="1"/>
  <c r="BO12" i="1"/>
  <c r="BO11" i="1"/>
  <c r="BO22" i="1" s="1"/>
  <c r="BI12" i="1"/>
  <c r="BI11" i="1"/>
  <c r="BI22" i="1" s="1"/>
  <c r="BB12" i="1"/>
  <c r="BB11" i="1"/>
  <c r="BB22" i="1" s="1"/>
  <c r="AC12" i="1"/>
  <c r="AC11" i="1"/>
  <c r="AC22" i="1" s="1"/>
  <c r="AN22" i="1"/>
  <c r="AN23" i="1" s="1"/>
  <c r="CK22" i="1"/>
  <c r="CL11" i="1"/>
  <c r="CL22" i="1" s="1"/>
  <c r="CL12" i="1"/>
  <c r="AY11" i="1"/>
  <c r="AY22" i="1" s="1"/>
  <c r="AY12" i="1"/>
  <c r="AL22" i="1"/>
  <c r="AL23" i="1" s="1"/>
  <c r="BY22" i="1"/>
  <c r="CM11" i="1"/>
  <c r="CM22" i="1" s="1"/>
  <c r="CM12" i="1"/>
  <c r="BW22" i="1"/>
  <c r="CJ22" i="1"/>
  <c r="BZ11" i="1"/>
  <c r="BZ22" i="1" s="1"/>
  <c r="BZ12" i="1"/>
  <c r="AM22" i="1"/>
  <c r="AM23" i="1" s="1"/>
  <c r="BJ12" i="1"/>
  <c r="BJ11" i="1"/>
  <c r="BJ22" i="1" s="1"/>
  <c r="CA22" i="1"/>
  <c r="AM27" i="1" l="1"/>
  <c r="AM59" i="1" s="1"/>
  <c r="AM28" i="1"/>
  <c r="AM60" i="1" s="1"/>
  <c r="AL27" i="1"/>
  <c r="AL59" i="1" s="1"/>
  <c r="AL28" i="1"/>
  <c r="AL60" i="1" s="1"/>
  <c r="CH27" i="1"/>
  <c r="CH28" i="1"/>
  <c r="BX27" i="1"/>
  <c r="BX28" i="1"/>
  <c r="BU27" i="1"/>
  <c r="BU28" i="1"/>
  <c r="Y28" i="1"/>
  <c r="Y60" i="1"/>
  <c r="Y27" i="1"/>
  <c r="Y59" i="1" s="1"/>
  <c r="BC60" i="1"/>
  <c r="BC27" i="1"/>
  <c r="BC59" i="1" s="1"/>
  <c r="BC28" i="1"/>
  <c r="AD28" i="1"/>
  <c r="AD60" i="1" s="1"/>
  <c r="AD27" i="1"/>
  <c r="AD59" i="1" s="1"/>
  <c r="AK28" i="1"/>
  <c r="AK60" i="1" s="1"/>
  <c r="AK27" i="1"/>
  <c r="AK59" i="1" s="1"/>
  <c r="AP27" i="1"/>
  <c r="AP59" i="1" s="1"/>
  <c r="AP28" i="1"/>
  <c r="AP60" i="1" s="1"/>
  <c r="AQ27" i="1"/>
  <c r="AQ59" i="1" s="1"/>
  <c r="AQ28" i="1"/>
  <c r="AQ60" i="1" s="1"/>
  <c r="Z27" i="1"/>
  <c r="Z59" i="1" s="1"/>
  <c r="Z28" i="1"/>
  <c r="Z60" i="1" s="1"/>
  <c r="BA60" i="1"/>
  <c r="BA27" i="1"/>
  <c r="BA59" i="1" s="1"/>
  <c r="BA28" i="1"/>
  <c r="AA60" i="1"/>
  <c r="AA27" i="1"/>
  <c r="AA59" i="1" s="1"/>
  <c r="AA28" i="1"/>
  <c r="BV27" i="1"/>
  <c r="BV28" i="1"/>
  <c r="AO60" i="1"/>
  <c r="AO27" i="1"/>
  <c r="AO59" i="1" s="1"/>
  <c r="AO28" i="1"/>
  <c r="AN60" i="1"/>
  <c r="AN27" i="1"/>
  <c r="AN59" i="1" s="1"/>
  <c r="AN28" i="1"/>
  <c r="CI27" i="1"/>
  <c r="CI28" i="1"/>
  <c r="BN27" i="1"/>
  <c r="BN28" i="1"/>
  <c r="Y25" i="1"/>
  <c r="Y24" i="1"/>
  <c r="BX25" i="1"/>
  <c r="BX26" i="1"/>
  <c r="AA26" i="1"/>
  <c r="AA25" i="1"/>
  <c r="CI25" i="1"/>
  <c r="CI26" i="1"/>
  <c r="AM25" i="1"/>
  <c r="AM26" i="1"/>
  <c r="Z25" i="1"/>
  <c r="Z26" i="1"/>
  <c r="BA25" i="1"/>
  <c r="BA26" i="1"/>
  <c r="AN25" i="1"/>
  <c r="AN26" i="1"/>
  <c r="BN26" i="1"/>
  <c r="BN25" i="1"/>
  <c r="BV25" i="1"/>
  <c r="BV26" i="1"/>
  <c r="AL26" i="1"/>
  <c r="AL25" i="1"/>
  <c r="CH26" i="1"/>
  <c r="CH25" i="1"/>
  <c r="Y26" i="1"/>
  <c r="AO25" i="1"/>
  <c r="AO26" i="1"/>
  <c r="AK24" i="1"/>
  <c r="AK25" i="1"/>
  <c r="AK26" i="1"/>
  <c r="BU29" i="1"/>
  <c r="BU30" i="1" s="1"/>
  <c r="BU25" i="1"/>
  <c r="BU26" i="1"/>
  <c r="BC25" i="1"/>
  <c r="BC26" i="1"/>
  <c r="AD26" i="1"/>
  <c r="AD25" i="1"/>
  <c r="AP29" i="1"/>
  <c r="AP30" i="1" s="1"/>
  <c r="AP25" i="1"/>
  <c r="AP26" i="1"/>
  <c r="AQ29" i="1"/>
  <c r="AQ30" i="1" s="1"/>
  <c r="AQ25" i="1"/>
  <c r="AQ26" i="1"/>
  <c r="AZ23" i="1"/>
  <c r="BL23" i="1"/>
  <c r="CK23" i="1"/>
  <c r="CA23" i="1"/>
  <c r="BY23" i="1"/>
  <c r="BW23" i="1"/>
  <c r="AW23" i="1"/>
  <c r="AB23" i="1"/>
  <c r="CJ23" i="1"/>
  <c r="AQ24" i="1"/>
  <c r="CG23" i="1"/>
  <c r="BN24" i="1"/>
  <c r="BN29" i="1"/>
  <c r="BN30" i="1" s="1"/>
  <c r="AC23" i="1"/>
  <c r="BI23" i="1"/>
  <c r="BM23" i="1"/>
  <c r="AP24" i="1"/>
  <c r="AO24" i="1"/>
  <c r="AA24" i="1"/>
  <c r="AA29" i="1"/>
  <c r="AK29" i="1"/>
  <c r="BC29" i="1"/>
  <c r="BA29" i="1"/>
  <c r="BA24" i="1"/>
  <c r="BX29" i="1"/>
  <c r="AO29" i="1"/>
  <c r="BJ23" i="1"/>
  <c r="BZ23" i="1"/>
  <c r="BB23" i="1"/>
  <c r="AD24" i="1"/>
  <c r="AD29" i="1"/>
  <c r="CI29" i="1"/>
  <c r="CI24" i="1"/>
  <c r="Z29" i="1"/>
  <c r="Z24" i="1"/>
  <c r="Y29" i="1"/>
  <c r="BO23" i="1"/>
  <c r="BU24" i="1"/>
  <c r="BK23" i="1"/>
  <c r="BX24" i="1"/>
  <c r="BC24" i="1"/>
  <c r="AE23" i="1"/>
  <c r="CL23" i="1"/>
  <c r="AY23" i="1"/>
  <c r="AM29" i="1"/>
  <c r="AM24" i="1"/>
  <c r="CH29" i="1"/>
  <c r="CH24" i="1"/>
  <c r="AL29" i="1"/>
  <c r="AL24" i="1"/>
  <c r="AN29" i="1"/>
  <c r="AN24" i="1"/>
  <c r="BV29" i="1"/>
  <c r="BV24" i="1"/>
  <c r="CM23" i="1"/>
  <c r="AX23" i="1"/>
  <c r="BK27" i="1" l="1"/>
  <c r="BK28" i="1"/>
  <c r="AY28" i="1"/>
  <c r="AY60" i="1" s="1"/>
  <c r="AY27" i="1"/>
  <c r="AY59" i="1" s="1"/>
  <c r="BZ27" i="1"/>
  <c r="BZ28" i="1"/>
  <c r="CA28" i="1"/>
  <c r="CA27" i="1"/>
  <c r="CL27" i="1"/>
  <c r="CL28" i="1"/>
  <c r="BJ27" i="1"/>
  <c r="BJ28" i="1"/>
  <c r="AE28" i="1"/>
  <c r="AE60" i="1"/>
  <c r="AE27" i="1"/>
  <c r="AE59" i="1" s="1"/>
  <c r="BL27" i="1"/>
  <c r="BL28" i="1"/>
  <c r="CJ27" i="1"/>
  <c r="CJ28" i="1"/>
  <c r="AZ27" i="1"/>
  <c r="AZ59" i="1" s="1"/>
  <c r="AZ28" i="1"/>
  <c r="AZ60" i="1" s="1"/>
  <c r="BM28" i="1"/>
  <c r="BM27" i="1"/>
  <c r="AB28" i="1"/>
  <c r="AB60" i="1" s="1"/>
  <c r="AB27" i="1"/>
  <c r="AB59" i="1" s="1"/>
  <c r="AC28" i="1"/>
  <c r="AC60" i="1" s="1"/>
  <c r="AC27" i="1"/>
  <c r="AC59" i="1" s="1"/>
  <c r="BW27" i="1"/>
  <c r="BW28" i="1"/>
  <c r="AX27" i="1"/>
  <c r="AX59" i="1" s="1"/>
  <c r="AX28" i="1"/>
  <c r="AX60" i="1"/>
  <c r="CM27" i="1"/>
  <c r="CM28" i="1"/>
  <c r="BI27" i="1"/>
  <c r="BI28" i="1"/>
  <c r="AW27" i="1"/>
  <c r="AW59" i="1" s="1"/>
  <c r="AW28" i="1"/>
  <c r="AW60" i="1" s="1"/>
  <c r="BO27" i="1"/>
  <c r="BO28" i="1"/>
  <c r="BB27" i="1"/>
  <c r="BB59" i="1" s="1"/>
  <c r="BB28" i="1"/>
  <c r="BB60" i="1" s="1"/>
  <c r="BY27" i="1"/>
  <c r="BY28" i="1"/>
  <c r="CG28" i="1"/>
  <c r="CG27" i="1"/>
  <c r="CK27" i="1"/>
  <c r="CK28" i="1"/>
  <c r="CJ25" i="1"/>
  <c r="CJ26" i="1"/>
  <c r="BK25" i="1"/>
  <c r="BK26" i="1"/>
  <c r="BM25" i="1"/>
  <c r="BM26" i="1"/>
  <c r="BO25" i="1"/>
  <c r="BO26" i="1"/>
  <c r="AC26" i="1"/>
  <c r="AC25" i="1"/>
  <c r="BW25" i="1"/>
  <c r="BW26" i="1"/>
  <c r="AY29" i="1"/>
  <c r="AY30" i="1" s="1"/>
  <c r="AY25" i="1"/>
  <c r="AY26" i="1"/>
  <c r="BB24" i="1"/>
  <c r="BB25" i="1"/>
  <c r="BB26" i="1"/>
  <c r="BY24" i="1"/>
  <c r="BY25" i="1"/>
  <c r="BY26" i="1"/>
  <c r="CM25" i="1"/>
  <c r="CM26" i="1"/>
  <c r="CL29" i="1"/>
  <c r="CL30" i="1" s="1"/>
  <c r="CL25" i="1"/>
  <c r="CL26" i="1"/>
  <c r="BZ25" i="1"/>
  <c r="BZ26" i="1"/>
  <c r="CA29" i="1"/>
  <c r="CA30" i="1" s="1"/>
  <c r="CA25" i="1"/>
  <c r="CA26" i="1"/>
  <c r="AX25" i="1"/>
  <c r="AX26" i="1"/>
  <c r="AE26" i="1"/>
  <c r="AE25" i="1"/>
  <c r="BJ24" i="1"/>
  <c r="BJ25" i="1"/>
  <c r="BJ26" i="1"/>
  <c r="CG25" i="1"/>
  <c r="CG26" i="1"/>
  <c r="CK29" i="1"/>
  <c r="CK30" i="1" s="1"/>
  <c r="CK25" i="1"/>
  <c r="CK26" i="1"/>
  <c r="BL29" i="1"/>
  <c r="BL25" i="1"/>
  <c r="BL26" i="1"/>
  <c r="AZ26" i="1"/>
  <c r="AZ25" i="1"/>
  <c r="AB26" i="1"/>
  <c r="AB25" i="1"/>
  <c r="BI25" i="1"/>
  <c r="BI26" i="1"/>
  <c r="AW25" i="1"/>
  <c r="AW26" i="1"/>
  <c r="AZ24" i="1"/>
  <c r="AZ29" i="1"/>
  <c r="AZ30" i="1" s="1"/>
  <c r="BW29" i="1"/>
  <c r="BW30" i="1" s="1"/>
  <c r="BL24" i="1"/>
  <c r="BW24" i="1"/>
  <c r="CA24" i="1"/>
  <c r="CK24" i="1"/>
  <c r="BY29" i="1"/>
  <c r="BY30" i="1" s="1"/>
  <c r="CJ24" i="1"/>
  <c r="CJ29" i="1"/>
  <c r="CJ30" i="1" s="1"/>
  <c r="AW29" i="1"/>
  <c r="AW30" i="1" s="1"/>
  <c r="AB24" i="1"/>
  <c r="AB29" i="1"/>
  <c r="AB30" i="1" s="1"/>
  <c r="AW24" i="1"/>
  <c r="AC24" i="1"/>
  <c r="AC29" i="1"/>
  <c r="AC30" i="1" s="1"/>
  <c r="AM31" i="1"/>
  <c r="AQ31" i="1"/>
  <c r="AL31" i="1"/>
  <c r="BA30" i="1"/>
  <c r="AO30" i="1"/>
  <c r="AO31" i="1"/>
  <c r="Z30" i="1"/>
  <c r="AA30" i="1"/>
  <c r="BX30" i="1"/>
  <c r="BC30" i="1"/>
  <c r="AN31" i="1"/>
  <c r="Y30" i="1"/>
  <c r="CI30" i="1"/>
  <c r="AD30" i="1"/>
  <c r="AK30" i="1"/>
  <c r="AK31" i="1"/>
  <c r="AP31" i="1"/>
  <c r="BJ29" i="1"/>
  <c r="BJ30" i="1" s="1"/>
  <c r="BI29" i="1"/>
  <c r="BI30" i="1" s="1"/>
  <c r="BM29" i="1"/>
  <c r="BM24" i="1"/>
  <c r="CG24" i="1"/>
  <c r="BI24" i="1"/>
  <c r="BO24" i="1"/>
  <c r="CG29" i="1"/>
  <c r="BO29" i="1"/>
  <c r="BB29" i="1"/>
  <c r="BZ29" i="1"/>
  <c r="BZ24" i="1"/>
  <c r="BK29" i="1"/>
  <c r="BK24" i="1"/>
  <c r="CL24" i="1"/>
  <c r="AE24" i="1"/>
  <c r="AE29" i="1"/>
  <c r="BL30" i="1"/>
  <c r="AY24" i="1"/>
  <c r="AN30" i="1"/>
  <c r="BV30" i="1"/>
  <c r="AX29" i="1"/>
  <c r="AX24" i="1"/>
  <c r="CM29" i="1"/>
  <c r="CM24" i="1"/>
  <c r="AL30" i="1"/>
  <c r="CH30" i="1"/>
  <c r="AM30" i="1"/>
  <c r="BZ31" i="1" l="1"/>
  <c r="Y31" i="1"/>
  <c r="CM31" i="1"/>
  <c r="CH31" i="1"/>
  <c r="BC31" i="1"/>
  <c r="BW31" i="1"/>
  <c r="BN31" i="1"/>
  <c r="BX31" i="1"/>
  <c r="BA31" i="1"/>
  <c r="BL31" i="1"/>
  <c r="BB30" i="1"/>
  <c r="BB31" i="1"/>
  <c r="CJ31" i="1"/>
  <c r="AC31" i="1"/>
  <c r="Z31" i="1"/>
  <c r="CA31" i="1"/>
  <c r="BK30" i="1"/>
  <c r="BK31" i="1"/>
  <c r="AE30" i="1"/>
  <c r="AE31" i="1"/>
  <c r="BM30" i="1"/>
  <c r="BM31" i="1"/>
  <c r="AD31" i="1"/>
  <c r="BO30" i="1"/>
  <c r="BO31" i="1"/>
  <c r="AX31" i="1"/>
  <c r="CG30" i="1"/>
  <c r="CG31" i="1"/>
  <c r="BU31" i="1"/>
  <c r="AZ31" i="1"/>
  <c r="AB31" i="1"/>
  <c r="BI31" i="1"/>
  <c r="BJ31" i="1"/>
  <c r="CI31" i="1"/>
  <c r="BY31" i="1"/>
  <c r="AW31" i="1"/>
  <c r="CK31" i="1"/>
  <c r="AA31" i="1"/>
  <c r="AY31" i="1"/>
  <c r="CL31" i="1"/>
  <c r="BV31" i="1"/>
  <c r="BZ30" i="1"/>
  <c r="AK39" i="1"/>
  <c r="AL37" i="1"/>
  <c r="AK35" i="1"/>
  <c r="AK38" i="1"/>
  <c r="AR38" i="1"/>
  <c r="AL35" i="1"/>
  <c r="AL39" i="1"/>
  <c r="AK33" i="1"/>
  <c r="AR36" i="1"/>
  <c r="AL38" i="1"/>
  <c r="AK36" i="1"/>
  <c r="AL34" i="1"/>
  <c r="AR37" i="1"/>
  <c r="AR35" i="1"/>
  <c r="AK34" i="1"/>
  <c r="AK37" i="1"/>
  <c r="AL36" i="1"/>
  <c r="AL33" i="1"/>
  <c r="AR33" i="1"/>
  <c r="AR39" i="1"/>
  <c r="AR34" i="1"/>
  <c r="CM30" i="1"/>
  <c r="AX30" i="1"/>
  <c r="AN35" i="1" l="1"/>
  <c r="AM35" i="1"/>
  <c r="AN36" i="1"/>
  <c r="AM36" i="1"/>
  <c r="AM34" i="1"/>
  <c r="AN34" i="1"/>
  <c r="AM37" i="1"/>
  <c r="AN37" i="1"/>
  <c r="AM38" i="1"/>
  <c r="AN38" i="1"/>
  <c r="AN39" i="1"/>
  <c r="AM39" i="1"/>
  <c r="AN33" i="1"/>
  <c r="AM33" i="1"/>
  <c r="AX33" i="1"/>
  <c r="Y34" i="1"/>
  <c r="AF34" i="1"/>
  <c r="CB35" i="1"/>
  <c r="CB38" i="1"/>
  <c r="BU36" i="1"/>
  <c r="CB34" i="1"/>
  <c r="CB36" i="1"/>
  <c r="BV39" i="1"/>
  <c r="BV37" i="1"/>
  <c r="BU39" i="1"/>
  <c r="CB39" i="1"/>
  <c r="BV33" i="1"/>
  <c r="CB37" i="1"/>
  <c r="BU35" i="1"/>
  <c r="BU38" i="1"/>
  <c r="CB33" i="1"/>
  <c r="BV35" i="1"/>
  <c r="BV34" i="1"/>
  <c r="BU33" i="1"/>
  <c r="BU37" i="1"/>
  <c r="BU34" i="1"/>
  <c r="BV36" i="1"/>
  <c r="BV38" i="1"/>
  <c r="BJ38" i="1"/>
  <c r="Z38" i="1"/>
  <c r="BI35" i="1"/>
  <c r="BP39" i="1"/>
  <c r="BP38" i="1"/>
  <c r="BJ36" i="1"/>
  <c r="BI38" i="1"/>
  <c r="AF39" i="1"/>
  <c r="BJ39" i="1"/>
  <c r="BP36" i="1"/>
  <c r="Y33" i="1"/>
  <c r="BJ35" i="1"/>
  <c r="Y35" i="1"/>
  <c r="BI36" i="1"/>
  <c r="AF33" i="1"/>
  <c r="BI34" i="1"/>
  <c r="BP34" i="1"/>
  <c r="BJ33" i="1"/>
  <c r="BI39" i="1"/>
  <c r="Z33" i="1"/>
  <c r="BJ34" i="1"/>
  <c r="BP35" i="1"/>
  <c r="BI33" i="1"/>
  <c r="BP33" i="1"/>
  <c r="BJ37" i="1"/>
  <c r="BP37" i="1"/>
  <c r="Z34" i="1"/>
  <c r="AF37" i="1"/>
  <c r="Z35" i="1"/>
  <c r="Y37" i="1"/>
  <c r="AF35" i="1"/>
  <c r="Y38" i="1"/>
  <c r="Z36" i="1"/>
  <c r="AF36" i="1"/>
  <c r="AF38" i="1"/>
  <c r="Y39" i="1"/>
  <c r="Z37" i="1"/>
  <c r="Z39" i="1"/>
  <c r="BI37" i="1"/>
  <c r="Y36" i="1"/>
  <c r="AX36" i="1"/>
  <c r="CN35" i="1"/>
  <c r="CG39" i="1"/>
  <c r="CH38" i="1"/>
  <c r="CG33" i="1"/>
  <c r="CG35" i="1"/>
  <c r="CH34" i="1"/>
  <c r="CH37" i="1"/>
  <c r="CN37" i="1"/>
  <c r="CH36" i="1"/>
  <c r="CN39" i="1"/>
  <c r="CH33" i="1"/>
  <c r="CN36" i="1"/>
  <c r="CN33" i="1"/>
  <c r="CH39" i="1"/>
  <c r="CG34" i="1"/>
  <c r="CH35" i="1"/>
  <c r="CN38" i="1"/>
  <c r="CN34" i="1"/>
  <c r="CG38" i="1"/>
  <c r="CG37" i="1"/>
  <c r="CG36" i="1"/>
  <c r="AO34" i="1"/>
  <c r="AO33" i="1"/>
  <c r="BD38" i="1"/>
  <c r="AW39" i="1"/>
  <c r="AX38" i="1"/>
  <c r="AW37" i="1"/>
  <c r="BD35" i="1"/>
  <c r="BD39" i="1"/>
  <c r="BD33" i="1"/>
  <c r="AW33" i="1"/>
  <c r="AW38" i="1"/>
  <c r="BD34" i="1"/>
  <c r="AW36" i="1"/>
  <c r="AX39" i="1"/>
  <c r="AX37" i="1"/>
  <c r="AW34" i="1"/>
  <c r="BD36" i="1"/>
  <c r="AX35" i="1"/>
  <c r="BD37" i="1"/>
  <c r="AW35" i="1"/>
  <c r="AX34" i="1"/>
  <c r="CJ35" i="1" l="1"/>
  <c r="CI35" i="1"/>
  <c r="AY37" i="1"/>
  <c r="AZ37" i="1"/>
  <c r="AZ38" i="1"/>
  <c r="AY38" i="1"/>
  <c r="CJ37" i="1"/>
  <c r="CI37" i="1"/>
  <c r="BL34" i="1"/>
  <c r="BK34" i="1"/>
  <c r="BX33" i="1"/>
  <c r="BW33" i="1"/>
  <c r="CJ34" i="1"/>
  <c r="CI34" i="1"/>
  <c r="BX34" i="1"/>
  <c r="BW34" i="1"/>
  <c r="CJ38" i="1"/>
  <c r="CI38" i="1"/>
  <c r="BK37" i="1"/>
  <c r="BL37" i="1"/>
  <c r="BW36" i="1"/>
  <c r="BX36" i="1"/>
  <c r="AZ36" i="1"/>
  <c r="AY36" i="1"/>
  <c r="AY33" i="1"/>
  <c r="AZ33" i="1"/>
  <c r="AZ39" i="1"/>
  <c r="AY39" i="1"/>
  <c r="CJ33" i="1"/>
  <c r="CI33" i="1"/>
  <c r="BL35" i="1"/>
  <c r="BK35" i="1"/>
  <c r="BX37" i="1"/>
  <c r="BW37" i="1"/>
  <c r="AZ34" i="1"/>
  <c r="AY34" i="1"/>
  <c r="AZ35" i="1"/>
  <c r="AY35" i="1"/>
  <c r="BL38" i="1"/>
  <c r="BK38" i="1"/>
  <c r="BK36" i="1"/>
  <c r="BL36" i="1"/>
  <c r="BK33" i="1"/>
  <c r="BL33" i="1"/>
  <c r="CI36" i="1"/>
  <c r="CJ36" i="1"/>
  <c r="BW38" i="1"/>
  <c r="BX38" i="1"/>
  <c r="BL39" i="1"/>
  <c r="BK39" i="1"/>
  <c r="BX39" i="1"/>
  <c r="BW39" i="1"/>
  <c r="BX35" i="1"/>
  <c r="BW35" i="1"/>
  <c r="CI39" i="1"/>
  <c r="CJ39" i="1"/>
  <c r="AB39" i="1"/>
  <c r="AA39" i="1"/>
  <c r="AB33" i="1"/>
  <c r="AA33" i="1"/>
  <c r="AA38" i="1"/>
  <c r="AB38" i="1"/>
  <c r="AA35" i="1"/>
  <c r="AB35" i="1"/>
  <c r="AA37" i="1"/>
  <c r="AB37" i="1"/>
  <c r="AA34" i="1"/>
  <c r="AB34" i="1"/>
  <c r="AA36" i="1"/>
  <c r="AB36" i="1"/>
  <c r="BM33" i="1"/>
  <c r="BY33" i="1"/>
  <c r="BY34" i="1"/>
  <c r="BM34" i="1"/>
  <c r="AC34" i="1"/>
  <c r="AC33" i="1"/>
  <c r="BA33" i="1"/>
  <c r="BA34" i="1"/>
  <c r="AQ33" i="1"/>
  <c r="AQ34" i="1"/>
  <c r="CK34" i="1"/>
  <c r="CK33" i="1"/>
  <c r="BO33" i="1" l="1"/>
  <c r="CA34" i="1"/>
  <c r="CA33" i="1"/>
  <c r="BO34" i="1"/>
  <c r="AQ35" i="1"/>
  <c r="AE33" i="1"/>
  <c r="AE34" i="1"/>
  <c r="BC34" i="1"/>
  <c r="BC33" i="1"/>
  <c r="CM33" i="1"/>
  <c r="CM34" i="1"/>
  <c r="CA35" i="1" l="1"/>
  <c r="BO35" i="1"/>
  <c r="CM35" i="1"/>
  <c r="AE35" i="1"/>
  <c r="BC35" i="1"/>
</calcChain>
</file>

<file path=xl/sharedStrings.xml><?xml version="1.0" encoding="utf-8"?>
<sst xmlns="http://schemas.openxmlformats.org/spreadsheetml/2006/main" count="311" uniqueCount="55">
  <si>
    <t>Subj</t>
  </si>
  <si>
    <t>C</t>
  </si>
  <si>
    <t>N</t>
  </si>
  <si>
    <t>0.5N</t>
  </si>
  <si>
    <t>Nn</t>
  </si>
  <si>
    <t>p si &gt; di tutti</t>
  </si>
  <si>
    <t>+95CI</t>
  </si>
  <si>
    <t>-95CI</t>
  </si>
  <si>
    <t>z(p) per numero giudizi</t>
  </si>
  <si>
    <t>p-valore vs 0</t>
  </si>
  <si>
    <t>PSE</t>
  </si>
  <si>
    <t>PS75</t>
  </si>
  <si>
    <t>JND</t>
  </si>
  <si>
    <t>I</t>
  </si>
  <si>
    <t>Serie ordinata</t>
  </si>
  <si>
    <t>sumrank</t>
  </si>
  <si>
    <t>zscores</t>
  </si>
  <si>
    <t>Coppia</t>
  </si>
  <si>
    <t>MSx</t>
  </si>
  <si>
    <t>RSx</t>
  </si>
  <si>
    <t>MDx</t>
  </si>
  <si>
    <t>RDx</t>
  </si>
  <si>
    <t>ESx</t>
  </si>
  <si>
    <t>EDx</t>
  </si>
  <si>
    <t>Prova</t>
  </si>
  <si>
    <t>Ordine corretto</t>
  </si>
  <si>
    <t>prova</t>
  </si>
  <si>
    <t>F</t>
  </si>
  <si>
    <t>G</t>
  </si>
  <si>
    <t>B</t>
  </si>
  <si>
    <t>E</t>
  </si>
  <si>
    <t>D</t>
  </si>
  <si>
    <t>A</t>
  </si>
  <si>
    <t>PROP</t>
  </si>
  <si>
    <t>CHECK</t>
  </si>
  <si>
    <t>Msx</t>
  </si>
  <si>
    <t>Esx</t>
  </si>
  <si>
    <t>Isx</t>
  </si>
  <si>
    <t>Edx</t>
  </si>
  <si>
    <t>ISx</t>
  </si>
  <si>
    <t>iSx</t>
  </si>
  <si>
    <t>isx</t>
  </si>
  <si>
    <t>rdx</t>
  </si>
  <si>
    <t>edx</t>
  </si>
  <si>
    <t>msx</t>
  </si>
  <si>
    <t>mdx</t>
  </si>
  <si>
    <t>rank</t>
  </si>
  <si>
    <t>CI+95</t>
  </si>
  <si>
    <t>CI-95</t>
  </si>
  <si>
    <t>value</t>
  </si>
  <si>
    <t>prob</t>
  </si>
  <si>
    <t>zscore</t>
  </si>
  <si>
    <t>ci</t>
  </si>
  <si>
    <t>ci+95</t>
  </si>
  <si>
    <t>ci-95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</si>
</sst>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3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4" borderId="0" xfId="3"/>
    <xf numFmtId="0" fontId="0" fillId="0" borderId="0" xfId="0" applyAlignment="1">
      <alignment vertical="center" wrapText="1"/>
    </xf>
    <xf numFmtId="0" fontId="3" fillId="4" borderId="0" xfId="3" applyAlignment="1">
      <alignment vertical="center"/>
    </xf>
    <xf numFmtId="0" fontId="0" fillId="0" borderId="0" xfId="0" quotePrefix="1" applyAlignment="1">
      <alignment wrapText="1"/>
    </xf>
    <xf numFmtId="0" fontId="0" fillId="0" borderId="0" xfId="0" applyAlignment="1">
      <alignment vertical="center"/>
    </xf>
    <xf numFmtId="0" fontId="2" fillId="5" borderId="0" xfId="2" applyFill="1"/>
    <xf numFmtId="164" fontId="2" fillId="3" borderId="0" xfId="2" applyNumberFormat="1"/>
    <xf numFmtId="0" fontId="1" fillId="6" borderId="0" xfId="1" applyFill="1"/>
    <xf numFmtId="164" fontId="1" fillId="2" borderId="0" xfId="1" applyNumberFormat="1"/>
    <xf numFmtId="164" fontId="3" fillId="4" borderId="0" xfId="3" applyNumberFormat="1"/>
    <xf numFmtId="0" fontId="0" fillId="0" borderId="2" xfId="0" applyBorder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Psychometric</a:t>
            </a:r>
            <a:r>
              <a:rPr lang="en-US" baseline="0"/>
              <a:t>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Analisi!$AA$33:$AA$39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1.3936856381806058</c:v>
                  </c:pt>
                  <c:pt idx="6">
                    <c:v>1.3936856381806058</c:v>
                  </c:pt>
                </c:numCache>
              </c:numRef>
            </c:plus>
            <c:minus>
              <c:numRef>
                <c:f>Analisi!$AB$33:$AB$39</c:f>
                <c:numCache>
                  <c:formatCode>General</c:formatCode>
                  <c:ptCount val="7"/>
                  <c:pt idx="0">
                    <c:v>1.5738962158502925</c:v>
                  </c:pt>
                  <c:pt idx="1">
                    <c:v>1.5738962158502925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Analisi!$Y$33:$Y$39</c:f>
              <c:strCache>
                <c:ptCount val="7"/>
                <c:pt idx="0">
                  <c:v>MSx</c:v>
                </c:pt>
                <c:pt idx="1">
                  <c:v>MDx</c:v>
                </c:pt>
                <c:pt idx="2">
                  <c:v>RSx</c:v>
                </c:pt>
                <c:pt idx="3">
                  <c:v>ESx</c:v>
                </c:pt>
                <c:pt idx="4">
                  <c:v>EDx</c:v>
                </c:pt>
                <c:pt idx="5">
                  <c:v>I</c:v>
                </c:pt>
                <c:pt idx="6">
                  <c:v>RDx</c:v>
                </c:pt>
              </c:strCache>
            </c:strRef>
          </c:cat>
          <c:val>
            <c:numRef>
              <c:f>Analisi!$AF$33:$AF$39</c:f>
              <c:numCache>
                <c:formatCode>General</c:formatCode>
                <c:ptCount val="7"/>
                <c:pt idx="0">
                  <c:v>0.79163860774337469</c:v>
                </c:pt>
                <c:pt idx="1">
                  <c:v>0.79163860774337469</c:v>
                </c:pt>
                <c:pt idx="2">
                  <c:v>0.3661063568005698</c:v>
                </c:pt>
                <c:pt idx="3">
                  <c:v>0</c:v>
                </c:pt>
                <c:pt idx="4">
                  <c:v>0</c:v>
                </c:pt>
                <c:pt idx="5">
                  <c:v>-1.0675705238781419</c:v>
                </c:pt>
                <c:pt idx="6">
                  <c:v>-1.0675705238781419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70-4293-B9A5-9A8B1B03F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874895"/>
        <c:axId val="1627859919"/>
      </c:lineChart>
      <c:catAx>
        <c:axId val="16278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59919"/>
        <c:crosses val="autoZero"/>
        <c:auto val="1"/>
        <c:lblAlgn val="ctr"/>
        <c:lblOffset val="100"/>
        <c:noMultiLvlLbl val="0"/>
      </c:catAx>
      <c:valAx>
        <c:axId val="162785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7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Psychometric</a:t>
            </a:r>
            <a:r>
              <a:rPr lang="en-US" baseline="0"/>
              <a:t>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047900262467191"/>
                  <c:y val="2.020742198891805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Analisi!$CI$33:$CI$39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1.3936856381806058</c:v>
                  </c:pt>
                  <c:pt idx="6">
                    <c:v>1.3936856381806058</c:v>
                  </c:pt>
                </c:numCache>
              </c:numRef>
            </c:plus>
            <c:minus>
              <c:numRef>
                <c:f>Analisi!$CJ$33:$CJ$39</c:f>
                <c:numCache>
                  <c:formatCode>General</c:formatCode>
                  <c:ptCount val="7"/>
                  <c:pt idx="0">
                    <c:v>1.2846826076934776</c:v>
                  </c:pt>
                  <c:pt idx="1">
                    <c:v>1.9179549304449428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Analisi!$CG$33:$CG$39</c:f>
              <c:strCache>
                <c:ptCount val="7"/>
                <c:pt idx="0">
                  <c:v>RSx</c:v>
                </c:pt>
                <c:pt idx="1">
                  <c:v>I</c:v>
                </c:pt>
                <c:pt idx="2">
                  <c:v>ESx</c:v>
                </c:pt>
                <c:pt idx="3">
                  <c:v>EDx</c:v>
                </c:pt>
                <c:pt idx="4">
                  <c:v>RDx</c:v>
                </c:pt>
                <c:pt idx="5">
                  <c:v>MSx</c:v>
                </c:pt>
                <c:pt idx="6">
                  <c:v>MDx</c:v>
                </c:pt>
              </c:strCache>
            </c:strRef>
          </c:cat>
          <c:val>
            <c:numRef>
              <c:f>Analisi!$CN$33:$CN$39</c:f>
              <c:numCache>
                <c:formatCode>General</c:formatCode>
                <c:ptCount val="7"/>
                <c:pt idx="0">
                  <c:v>1.4652337926855228</c:v>
                </c:pt>
                <c:pt idx="1">
                  <c:v>0.56594882193286311</c:v>
                </c:pt>
                <c:pt idx="2">
                  <c:v>0.3661063568005698</c:v>
                </c:pt>
                <c:pt idx="3">
                  <c:v>0</c:v>
                </c:pt>
                <c:pt idx="4">
                  <c:v>-0.18001236979270516</c:v>
                </c:pt>
                <c:pt idx="5">
                  <c:v>-1.0675705238781419</c:v>
                </c:pt>
                <c:pt idx="6">
                  <c:v>-1.0675705238781419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15-49FA-BAD3-B62C3CA69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874895"/>
        <c:axId val="1627859919"/>
      </c:lineChart>
      <c:catAx>
        <c:axId val="16278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59919"/>
        <c:crosses val="autoZero"/>
        <c:auto val="1"/>
        <c:lblAlgn val="ctr"/>
        <c:lblOffset val="100"/>
        <c:noMultiLvlLbl val="0"/>
      </c:catAx>
      <c:valAx>
        <c:axId val="162785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7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Dischetto interno (Isx)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(Analisi!$AD$59,Analisi!$AP$59,Analisi!$BB$59)</c:f>
                <c:numCache>
                  <c:formatCode>General</c:formatCode>
                  <c:ptCount val="3"/>
                  <c:pt idx="0">
                    <c:v>0.4849742261192857</c:v>
                  </c:pt>
                  <c:pt idx="1">
                    <c:v>0.56868268832451718</c:v>
                  </c:pt>
                  <c:pt idx="2">
                    <c:v>0.68585712797928977</c:v>
                  </c:pt>
                </c:numCache>
              </c:numRef>
            </c:plus>
            <c:minus>
              <c:numRef>
                <c:f>(Analisi!$AD$59,Analisi!$AP$59,Analisi!$BB$59)</c:f>
                <c:numCache>
                  <c:formatCode>General</c:formatCode>
                  <c:ptCount val="3"/>
                  <c:pt idx="0">
                    <c:v>0.4849742261192857</c:v>
                  </c:pt>
                  <c:pt idx="1">
                    <c:v>0.56868268832451718</c:v>
                  </c:pt>
                  <c:pt idx="2">
                    <c:v>0.68585712797928977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(Analisi!$AD$23,Analisi!$AP$23,Analisi!$BB$23)</c:f>
              <c:numCache>
                <c:formatCode>General</c:formatCode>
                <c:ptCount val="3"/>
                <c:pt idx="0">
                  <c:v>0.14285714285714285</c:v>
                </c:pt>
                <c:pt idx="1">
                  <c:v>0.21428571428571427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A-4FC7-9C01-D179669C9F18}"/>
            </c:ext>
          </c:extLst>
        </c:ser>
        <c:ser>
          <c:idx val="1"/>
          <c:order val="1"/>
          <c:tx>
            <c:v>Dischetto esterno (Esx)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(Analisi!$AA$59,Analisi!$AM$59,Analisi!$AY$59)</c:f>
                <c:numCache>
                  <c:formatCode>General</c:formatCode>
                  <c:ptCount val="3"/>
                  <c:pt idx="0">
                    <c:v>0.69296464556281645</c:v>
                  </c:pt>
                  <c:pt idx="1">
                    <c:v>0.68585712797928999</c:v>
                  </c:pt>
                  <c:pt idx="2">
                    <c:v>0.69296464556281645</c:v>
                  </c:pt>
                </c:numCache>
              </c:numRef>
            </c:plus>
            <c:minus>
              <c:numRef>
                <c:f>(Analisi!$AA$60,Analisi!$AM$60,Analisi!$AY$60)</c:f>
                <c:numCache>
                  <c:formatCode>General</c:formatCode>
                  <c:ptCount val="3"/>
                  <c:pt idx="0">
                    <c:v>0.69296464556281656</c:v>
                  </c:pt>
                  <c:pt idx="1">
                    <c:v>0.68585712797928988</c:v>
                  </c:pt>
                  <c:pt idx="2">
                    <c:v>0.69296464556281656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(Analisi!$AA$23,Analisi!$AM$23,Analisi!$AY$23)</c:f>
              <c:numCache>
                <c:formatCode>General</c:formatCode>
                <c:ptCount val="3"/>
                <c:pt idx="0">
                  <c:v>0.5</c:v>
                </c:pt>
                <c:pt idx="1">
                  <c:v>0.5714285714285714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EA-4FC7-9C01-D179669C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0280239"/>
        <c:axId val="1600267759"/>
      </c:barChart>
      <c:catAx>
        <c:axId val="16002802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267759"/>
        <c:crosses val="autoZero"/>
        <c:auto val="1"/>
        <c:lblAlgn val="ctr"/>
        <c:lblOffset val="100"/>
        <c:noMultiLvlLbl val="0"/>
      </c:catAx>
      <c:valAx>
        <c:axId val="160026775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Probabilità</a:t>
                </a:r>
                <a:r>
                  <a:rPr lang="en-US" baseline="0"/>
                  <a:t> che una regione occupi un rango maggiore (sia ordinata come più chiara di n'altra regione)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28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Dischetto interno (Isx)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(Analisi!$AD$59,Analisi!$AP$59,Analisi!$BB$59)</c:f>
                <c:numCache>
                  <c:formatCode>General</c:formatCode>
                  <c:ptCount val="3"/>
                  <c:pt idx="0">
                    <c:v>0.4849742261192857</c:v>
                  </c:pt>
                  <c:pt idx="1">
                    <c:v>0.56868268832451718</c:v>
                  </c:pt>
                  <c:pt idx="2">
                    <c:v>0.68585712797928977</c:v>
                  </c:pt>
                </c:numCache>
              </c:numRef>
            </c:plus>
            <c:minus>
              <c:numRef>
                <c:f>(Analisi!$AD$59,Analisi!$AP$59,Analisi!$BB$59)</c:f>
                <c:numCache>
                  <c:formatCode>General</c:formatCode>
                  <c:ptCount val="3"/>
                  <c:pt idx="0">
                    <c:v>0.4849742261192857</c:v>
                  </c:pt>
                  <c:pt idx="1">
                    <c:v>0.56868268832451718</c:v>
                  </c:pt>
                  <c:pt idx="2">
                    <c:v>0.68585712797928977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(Analisi!$AD$23,Analisi!$AP$23,Analisi!$BB$23)</c:f>
              <c:numCache>
                <c:formatCode>General</c:formatCode>
                <c:ptCount val="3"/>
                <c:pt idx="0">
                  <c:v>0.14285714285714285</c:v>
                </c:pt>
                <c:pt idx="1">
                  <c:v>0.21428571428571427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E-42BE-8998-E16695B46A97}"/>
            </c:ext>
          </c:extLst>
        </c:ser>
        <c:ser>
          <c:idx val="1"/>
          <c:order val="1"/>
          <c:tx>
            <c:v>Rettangolo sinistro (RSx)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(Analisi!$AA$59,Analisi!$AM$59,Analisi!$AY$59)</c:f>
                <c:numCache>
                  <c:formatCode>General</c:formatCode>
                  <c:ptCount val="3"/>
                  <c:pt idx="0">
                    <c:v>0.69296464556281645</c:v>
                  </c:pt>
                  <c:pt idx="1">
                    <c:v>0.68585712797928999</c:v>
                  </c:pt>
                  <c:pt idx="2">
                    <c:v>0.69296464556281645</c:v>
                  </c:pt>
                </c:numCache>
              </c:numRef>
            </c:plus>
            <c:minus>
              <c:numRef>
                <c:f>(Analisi!$AA$60,Analisi!$AM$60,Analisi!$AY$60)</c:f>
                <c:numCache>
                  <c:formatCode>General</c:formatCode>
                  <c:ptCount val="3"/>
                  <c:pt idx="0">
                    <c:v>0.69296464556281656</c:v>
                  </c:pt>
                  <c:pt idx="1">
                    <c:v>0.68585712797928988</c:v>
                  </c:pt>
                  <c:pt idx="2">
                    <c:v>0.69296464556281656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(Analisi!$AC$23,Analisi!$AO$23,Analisi!$BA$23)</c:f>
              <c:numCache>
                <c:formatCode>General</c:formatCode>
                <c:ptCount val="3"/>
                <c:pt idx="0">
                  <c:v>0.6428571428571429</c:v>
                </c:pt>
                <c:pt idx="1">
                  <c:v>0.9285714285714286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E-42BE-8998-E16695B46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0280239"/>
        <c:axId val="1600267759"/>
      </c:barChart>
      <c:catAx>
        <c:axId val="16002802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267759"/>
        <c:crosses val="autoZero"/>
        <c:auto val="1"/>
        <c:lblAlgn val="ctr"/>
        <c:lblOffset val="100"/>
        <c:noMultiLvlLbl val="0"/>
      </c:catAx>
      <c:valAx>
        <c:axId val="160026775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Probabilità</a:t>
                </a:r>
                <a:r>
                  <a:rPr lang="en-US" baseline="0"/>
                  <a:t> che una regione occupi un rango maggiore (sia ordinata come più chiara di n'altra regione)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28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Psychometric</a:t>
            </a:r>
            <a:r>
              <a:rPr lang="en-US" baseline="0"/>
              <a:t>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047900262467191"/>
                  <c:y val="2.020742198891805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f>Analisi!$Y$33:$Y$39</c:f>
              <c:strCache>
                <c:ptCount val="7"/>
                <c:pt idx="0">
                  <c:v>MSx</c:v>
                </c:pt>
                <c:pt idx="1">
                  <c:v>MDx</c:v>
                </c:pt>
                <c:pt idx="2">
                  <c:v>RSx</c:v>
                </c:pt>
                <c:pt idx="3">
                  <c:v>ESx</c:v>
                </c:pt>
                <c:pt idx="4">
                  <c:v>EDx</c:v>
                </c:pt>
                <c:pt idx="5">
                  <c:v>I</c:v>
                </c:pt>
                <c:pt idx="6">
                  <c:v>RDx</c:v>
                </c:pt>
              </c:strCache>
            </c:strRef>
          </c:cat>
          <c:val>
            <c:numRef>
              <c:f>Analisi!$AF$33:$AF$39</c:f>
              <c:numCache>
                <c:formatCode>General</c:formatCode>
                <c:ptCount val="7"/>
                <c:pt idx="0">
                  <c:v>0.79163860774337469</c:v>
                </c:pt>
                <c:pt idx="1">
                  <c:v>0.79163860774337469</c:v>
                </c:pt>
                <c:pt idx="2">
                  <c:v>0.3661063568005698</c:v>
                </c:pt>
                <c:pt idx="3">
                  <c:v>0</c:v>
                </c:pt>
                <c:pt idx="4">
                  <c:v>0</c:v>
                </c:pt>
                <c:pt idx="5">
                  <c:v>-1.0675705238781419</c:v>
                </c:pt>
                <c:pt idx="6">
                  <c:v>-1.0675705238781419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79-45AE-9FFD-323A1CEAC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874895"/>
        <c:axId val="1627859919"/>
      </c:lineChart>
      <c:catAx>
        <c:axId val="16278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59919"/>
        <c:crosses val="autoZero"/>
        <c:auto val="1"/>
        <c:lblAlgn val="ctr"/>
        <c:lblOffset val="100"/>
        <c:noMultiLvlLbl val="0"/>
      </c:catAx>
      <c:valAx>
        <c:axId val="162785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7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Psychometric</a:t>
            </a:r>
            <a:r>
              <a:rPr lang="en-US" baseline="0"/>
              <a:t>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047900262467191"/>
                  <c:y val="2.020742198891805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Analisi!$AM$33:$AM$39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1.5738962158502925</c:v>
                  </c:pt>
                </c:numCache>
              </c:numRef>
            </c:plus>
            <c:minus>
              <c:numRef>
                <c:f>Analisi!$AN$33:$AN$39</c:f>
                <c:numCache>
                  <c:formatCode>General</c:formatCode>
                  <c:ptCount val="7"/>
                  <c:pt idx="0">
                    <c:v>1.2846826076934776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Analisi!$AK$33:$AK$39</c:f>
              <c:strCache>
                <c:ptCount val="7"/>
                <c:pt idx="0">
                  <c:v>RSx</c:v>
                </c:pt>
                <c:pt idx="1">
                  <c:v>ESx</c:v>
                </c:pt>
                <c:pt idx="2">
                  <c:v>MSx</c:v>
                </c:pt>
                <c:pt idx="3">
                  <c:v>RDx</c:v>
                </c:pt>
                <c:pt idx="4">
                  <c:v>EDx</c:v>
                </c:pt>
                <c:pt idx="5">
                  <c:v>MDx</c:v>
                </c:pt>
                <c:pt idx="6">
                  <c:v>I</c:v>
                </c:pt>
              </c:strCache>
            </c:strRef>
          </c:cat>
          <c:val>
            <c:numRef>
              <c:f>Analisi!$AR$33:$AR$39</c:f>
              <c:numCache>
                <c:formatCode>General</c:formatCode>
                <c:ptCount val="7"/>
                <c:pt idx="0">
                  <c:v>1.4652337926855228</c:v>
                </c:pt>
                <c:pt idx="1">
                  <c:v>0.18001236979270496</c:v>
                </c:pt>
                <c:pt idx="2">
                  <c:v>0</c:v>
                </c:pt>
                <c:pt idx="3">
                  <c:v>0</c:v>
                </c:pt>
                <c:pt idx="4">
                  <c:v>-0.18001236979270516</c:v>
                </c:pt>
                <c:pt idx="5">
                  <c:v>-0.36610635680056969</c:v>
                </c:pt>
                <c:pt idx="6">
                  <c:v>-0.79163860774337469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A0-4721-A28D-E0D904E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874895"/>
        <c:axId val="1627859919"/>
      </c:lineChart>
      <c:catAx>
        <c:axId val="16278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59919"/>
        <c:crosses val="autoZero"/>
        <c:auto val="1"/>
        <c:lblAlgn val="ctr"/>
        <c:lblOffset val="100"/>
        <c:noMultiLvlLbl val="0"/>
      </c:catAx>
      <c:valAx>
        <c:axId val="162785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7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Psychometric</a:t>
            </a:r>
            <a:r>
              <a:rPr lang="en-US" baseline="0"/>
              <a:t>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047900262467191"/>
                  <c:y val="2.020742198891805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f>Analisi!$Y$33:$Y$39</c:f>
              <c:strCache>
                <c:ptCount val="7"/>
                <c:pt idx="0">
                  <c:v>MSx</c:v>
                </c:pt>
                <c:pt idx="1">
                  <c:v>MDx</c:v>
                </c:pt>
                <c:pt idx="2">
                  <c:v>RSx</c:v>
                </c:pt>
                <c:pt idx="3">
                  <c:v>ESx</c:v>
                </c:pt>
                <c:pt idx="4">
                  <c:v>EDx</c:v>
                </c:pt>
                <c:pt idx="5">
                  <c:v>I</c:v>
                </c:pt>
                <c:pt idx="6">
                  <c:v>RDx</c:v>
                </c:pt>
              </c:strCache>
            </c:strRef>
          </c:cat>
          <c:val>
            <c:numRef>
              <c:f>Analisi!$AF$33:$AF$39</c:f>
              <c:numCache>
                <c:formatCode>General</c:formatCode>
                <c:ptCount val="7"/>
                <c:pt idx="0">
                  <c:v>0.79163860774337469</c:v>
                </c:pt>
                <c:pt idx="1">
                  <c:v>0.79163860774337469</c:v>
                </c:pt>
                <c:pt idx="2">
                  <c:v>0.3661063568005698</c:v>
                </c:pt>
                <c:pt idx="3">
                  <c:v>0</c:v>
                </c:pt>
                <c:pt idx="4">
                  <c:v>0</c:v>
                </c:pt>
                <c:pt idx="5">
                  <c:v>-1.0675705238781419</c:v>
                </c:pt>
                <c:pt idx="6">
                  <c:v>-1.0675705238781419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57-4235-85FD-5B5CFE5AD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874895"/>
        <c:axId val="1627859919"/>
      </c:lineChart>
      <c:catAx>
        <c:axId val="16278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59919"/>
        <c:crosses val="autoZero"/>
        <c:auto val="1"/>
        <c:lblAlgn val="ctr"/>
        <c:lblOffset val="100"/>
        <c:noMultiLvlLbl val="0"/>
      </c:catAx>
      <c:valAx>
        <c:axId val="162785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7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Psychometric</a:t>
            </a:r>
            <a:r>
              <a:rPr lang="en-US" baseline="0"/>
              <a:t>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047900262467191"/>
                  <c:y val="2.020742198891805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Analisi!$AY$33:$AY$39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1.5738962158502925</c:v>
                  </c:pt>
                  <c:pt idx="6">
                    <c:v>1.2846826076934779</c:v>
                  </c:pt>
                </c:numCache>
              </c:numRef>
            </c:plus>
            <c:minus>
              <c:numRef>
                <c:f>Analisi!$AZ$33:$AZ$39</c:f>
                <c:numCache>
                  <c:formatCode>General</c:formatCode>
                  <c:ptCount val="7"/>
                  <c:pt idx="0">
                    <c:v>1.2846826076934776</c:v>
                  </c:pt>
                  <c:pt idx="1">
                    <c:v>1.5738962158502925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Analisi!$AW$33:$AW$39</c:f>
              <c:strCache>
                <c:ptCount val="7"/>
                <c:pt idx="0">
                  <c:v>MDx</c:v>
                </c:pt>
                <c:pt idx="1">
                  <c:v>MSx</c:v>
                </c:pt>
                <c:pt idx="2">
                  <c:v>EDx</c:v>
                </c:pt>
                <c:pt idx="3">
                  <c:v>ESx</c:v>
                </c:pt>
                <c:pt idx="4">
                  <c:v>I</c:v>
                </c:pt>
                <c:pt idx="5">
                  <c:v>RDx</c:v>
                </c:pt>
                <c:pt idx="6">
                  <c:v>RSx</c:v>
                </c:pt>
              </c:strCache>
            </c:strRef>
          </c:cat>
          <c:val>
            <c:numRef>
              <c:f>Analisi!$BD$33:$BD$39</c:f>
              <c:numCache>
                <c:formatCode>General</c:formatCode>
                <c:ptCount val="7"/>
                <c:pt idx="0">
                  <c:v>1.4652337926855228</c:v>
                </c:pt>
                <c:pt idx="1">
                  <c:v>0.79163860774337469</c:v>
                </c:pt>
                <c:pt idx="2">
                  <c:v>0.18001236979270496</c:v>
                </c:pt>
                <c:pt idx="3">
                  <c:v>0</c:v>
                </c:pt>
                <c:pt idx="4">
                  <c:v>-0.18001236979270516</c:v>
                </c:pt>
                <c:pt idx="5">
                  <c:v>-0.79163860774337469</c:v>
                </c:pt>
                <c:pt idx="6">
                  <c:v>-1.4652337926855223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51-4E42-A56B-4B44EA9E1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874895"/>
        <c:axId val="1627859919"/>
      </c:lineChart>
      <c:catAx>
        <c:axId val="16278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59919"/>
        <c:crosses val="autoZero"/>
        <c:auto val="1"/>
        <c:lblAlgn val="ctr"/>
        <c:lblOffset val="100"/>
        <c:noMultiLvlLbl val="0"/>
      </c:catAx>
      <c:valAx>
        <c:axId val="162785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7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Psychometric</a:t>
            </a:r>
            <a:r>
              <a:rPr lang="en-US" baseline="0"/>
              <a:t>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047900262467191"/>
                  <c:y val="2.020742198891805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Analisi!$BK$33:$BK$39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1.3936856381806058</c:v>
                  </c:pt>
                  <c:pt idx="6">
                    <c:v>1.3936856381806058</c:v>
                  </c:pt>
                </c:numCache>
              </c:numRef>
            </c:plus>
            <c:minus>
              <c:numRef>
                <c:f>Analisi!$BL$33:$BL$39</c:f>
                <c:numCache>
                  <c:formatCode>General</c:formatCode>
                  <c:ptCount val="7"/>
                  <c:pt idx="0">
                    <c:v>1.2846826076934776</c:v>
                  </c:pt>
                  <c:pt idx="1">
                    <c:v>1.5738962158502925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Analisi!$BI$33:$BI$39</c:f>
              <c:strCache>
                <c:ptCount val="7"/>
                <c:pt idx="0">
                  <c:v>I</c:v>
                </c:pt>
                <c:pt idx="1">
                  <c:v>EDx</c:v>
                </c:pt>
                <c:pt idx="2">
                  <c:v>RSx</c:v>
                </c:pt>
                <c:pt idx="3">
                  <c:v>ESx</c:v>
                </c:pt>
                <c:pt idx="4">
                  <c:v>RDx</c:v>
                </c:pt>
                <c:pt idx="5">
                  <c:v>MSx</c:v>
                </c:pt>
                <c:pt idx="6">
                  <c:v>MDx</c:v>
                </c:pt>
              </c:strCache>
            </c:strRef>
          </c:cat>
          <c:val>
            <c:numRef>
              <c:f>Analisi!$BP$33:$BP$39</c:f>
              <c:numCache>
                <c:formatCode>General</c:formatCode>
                <c:ptCount val="7"/>
                <c:pt idx="0">
                  <c:v>1.4652337926855228</c:v>
                </c:pt>
                <c:pt idx="1">
                  <c:v>0.79163860774337469</c:v>
                </c:pt>
                <c:pt idx="2">
                  <c:v>0.18001236979270496</c:v>
                </c:pt>
                <c:pt idx="3">
                  <c:v>0</c:v>
                </c:pt>
                <c:pt idx="4">
                  <c:v>-0.18001236979270516</c:v>
                </c:pt>
                <c:pt idx="5">
                  <c:v>-1.0675705238781419</c:v>
                </c:pt>
                <c:pt idx="6">
                  <c:v>-1.0675705238781419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1D-41A2-8885-B9BAB03A4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874895"/>
        <c:axId val="1627859919"/>
      </c:lineChart>
      <c:catAx>
        <c:axId val="16278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59919"/>
        <c:crosses val="autoZero"/>
        <c:auto val="1"/>
        <c:lblAlgn val="ctr"/>
        <c:lblOffset val="100"/>
        <c:noMultiLvlLbl val="0"/>
      </c:catAx>
      <c:valAx>
        <c:axId val="162785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7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Psychometric</a:t>
            </a:r>
            <a:r>
              <a:rPr lang="en-US" baseline="0"/>
              <a:t>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047900262467191"/>
                  <c:y val="2.020742198891805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B29-421E-A7CE-F385D9A14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874895"/>
        <c:axId val="1627859919"/>
      </c:lineChart>
      <c:catAx>
        <c:axId val="16278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59919"/>
        <c:crosses val="autoZero"/>
        <c:auto val="1"/>
        <c:lblAlgn val="ctr"/>
        <c:lblOffset val="100"/>
        <c:noMultiLvlLbl val="0"/>
      </c:catAx>
      <c:valAx>
        <c:axId val="162785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7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Psychometric</a:t>
            </a:r>
            <a:r>
              <a:rPr lang="en-US" baseline="0"/>
              <a:t>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047900262467191"/>
                  <c:y val="2.020742198891805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Analisi!$BW$33:$BW$39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1.5738962158502925</c:v>
                  </c:pt>
                  <c:pt idx="6">
                    <c:v>1.2846826076934779</c:v>
                  </c:pt>
                </c:numCache>
              </c:numRef>
            </c:plus>
            <c:minus>
              <c:numRef>
                <c:f>Analisi!$BX$33:$BX$39</c:f>
                <c:numCache>
                  <c:formatCode>General</c:formatCode>
                  <c:ptCount val="7"/>
                  <c:pt idx="0">
                    <c:v>1.5738962158502925</c:v>
                  </c:pt>
                  <c:pt idx="1">
                    <c:v>1.9179549304449428</c:v>
                  </c:pt>
                  <c:pt idx="2">
                    <c:v>1.9179549304449428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Analisi!$BU$33:$BU$39</c:f>
              <c:strCache>
                <c:ptCount val="7"/>
                <c:pt idx="0">
                  <c:v>EDx</c:v>
                </c:pt>
                <c:pt idx="1">
                  <c:v>RSx</c:v>
                </c:pt>
                <c:pt idx="2">
                  <c:v>I</c:v>
                </c:pt>
                <c:pt idx="3">
                  <c:v>ESx</c:v>
                </c:pt>
                <c:pt idx="4">
                  <c:v>RDx</c:v>
                </c:pt>
                <c:pt idx="5">
                  <c:v>MDx</c:v>
                </c:pt>
                <c:pt idx="6">
                  <c:v>MSx</c:v>
                </c:pt>
              </c:strCache>
            </c:strRef>
          </c:cat>
          <c:val>
            <c:numRef>
              <c:f>Analisi!$CB$33:$CB$39</c:f>
              <c:numCache>
                <c:formatCode>General</c:formatCode>
                <c:ptCount val="7"/>
                <c:pt idx="0">
                  <c:v>0.79163860774337469</c:v>
                </c:pt>
                <c:pt idx="1">
                  <c:v>0.56594882193286311</c:v>
                </c:pt>
                <c:pt idx="2">
                  <c:v>0.56594882193286311</c:v>
                </c:pt>
                <c:pt idx="3">
                  <c:v>0.3661063568005698</c:v>
                </c:pt>
                <c:pt idx="4">
                  <c:v>-0.36610635680056969</c:v>
                </c:pt>
                <c:pt idx="5">
                  <c:v>-0.79163860774337469</c:v>
                </c:pt>
                <c:pt idx="6">
                  <c:v>-1.4652337926855223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24-4789-B58E-B94DAD010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874895"/>
        <c:axId val="1627859919"/>
      </c:lineChart>
      <c:catAx>
        <c:axId val="16278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59919"/>
        <c:crosses val="autoZero"/>
        <c:auto val="1"/>
        <c:lblAlgn val="ctr"/>
        <c:lblOffset val="100"/>
        <c:noMultiLvlLbl val="0"/>
      </c:catAx>
      <c:valAx>
        <c:axId val="162785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7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Psychometric</a:t>
            </a:r>
            <a:r>
              <a:rPr lang="en-US" baseline="0"/>
              <a:t> function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047900262467191"/>
                  <c:y val="2.020742198891805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1F6-43C0-87E4-B9C97127E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874895"/>
        <c:axId val="1627859919"/>
      </c:lineChart>
      <c:catAx>
        <c:axId val="16278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59919"/>
        <c:crosses val="autoZero"/>
        <c:auto val="1"/>
        <c:lblAlgn val="ctr"/>
        <c:lblOffset val="100"/>
        <c:noMultiLvlLbl val="0"/>
      </c:catAx>
      <c:valAx>
        <c:axId val="162785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87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3.png"/><Relationship Id="rId18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17" Type="http://schemas.openxmlformats.org/officeDocument/2006/relationships/image" Target="../media/image6.png"/><Relationship Id="rId2" Type="http://schemas.openxmlformats.org/officeDocument/2006/relationships/chart" Target="../charts/chart2.xml"/><Relationship Id="rId16" Type="http://schemas.openxmlformats.org/officeDocument/2006/relationships/chart" Target="../charts/chart1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59584</xdr:colOff>
      <xdr:row>40</xdr:row>
      <xdr:rowOff>170258</xdr:rowOff>
    </xdr:from>
    <xdr:to>
      <xdr:col>30</xdr:col>
      <xdr:colOff>364384</xdr:colOff>
      <xdr:row>55</xdr:row>
      <xdr:rowOff>170258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510366-6225-466F-BE09-A57E6276D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22860</xdr:colOff>
      <xdr:row>39</xdr:row>
      <xdr:rowOff>87630</xdr:rowOff>
    </xdr:from>
    <xdr:to>
      <xdr:col>42</xdr:col>
      <xdr:colOff>327660</xdr:colOff>
      <xdr:row>54</xdr:row>
      <xdr:rowOff>87630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4C71EE66-A3E9-476A-A716-1B38DF822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22860</xdr:colOff>
      <xdr:row>39</xdr:row>
      <xdr:rowOff>87630</xdr:rowOff>
    </xdr:from>
    <xdr:to>
      <xdr:col>42</xdr:col>
      <xdr:colOff>327660</xdr:colOff>
      <xdr:row>54</xdr:row>
      <xdr:rowOff>87630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104BF999-8DBD-4AC6-AEEF-57EC63AAD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22860</xdr:colOff>
      <xdr:row>39</xdr:row>
      <xdr:rowOff>87630</xdr:rowOff>
    </xdr:from>
    <xdr:to>
      <xdr:col>54</xdr:col>
      <xdr:colOff>327660</xdr:colOff>
      <xdr:row>54</xdr:row>
      <xdr:rowOff>87630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8509D77D-BE41-4385-989B-93053AF3A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22860</xdr:colOff>
      <xdr:row>39</xdr:row>
      <xdr:rowOff>87630</xdr:rowOff>
    </xdr:from>
    <xdr:to>
      <xdr:col>54</xdr:col>
      <xdr:colOff>327660</xdr:colOff>
      <xdr:row>54</xdr:row>
      <xdr:rowOff>87630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394F4A3A-18B1-4880-BB07-EA1E4074C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59</xdr:col>
      <xdr:colOff>22860</xdr:colOff>
      <xdr:row>39</xdr:row>
      <xdr:rowOff>87630</xdr:rowOff>
    </xdr:from>
    <xdr:to>
      <xdr:col>66</xdr:col>
      <xdr:colOff>327660</xdr:colOff>
      <xdr:row>54</xdr:row>
      <xdr:rowOff>87630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588B15C-FF53-4D50-A720-19D8E3FBD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71</xdr:col>
      <xdr:colOff>22860</xdr:colOff>
      <xdr:row>39</xdr:row>
      <xdr:rowOff>87630</xdr:rowOff>
    </xdr:from>
    <xdr:to>
      <xdr:col>78</xdr:col>
      <xdr:colOff>327660</xdr:colOff>
      <xdr:row>54</xdr:row>
      <xdr:rowOff>87630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8710644-670D-4EF7-80AA-DADAF6E00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22860</xdr:colOff>
      <xdr:row>39</xdr:row>
      <xdr:rowOff>87630</xdr:rowOff>
    </xdr:from>
    <xdr:to>
      <xdr:col>78</xdr:col>
      <xdr:colOff>327660</xdr:colOff>
      <xdr:row>54</xdr:row>
      <xdr:rowOff>87630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7F8A69E-4158-47A7-8E18-498B59E6C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83</xdr:col>
      <xdr:colOff>22860</xdr:colOff>
      <xdr:row>39</xdr:row>
      <xdr:rowOff>87630</xdr:rowOff>
    </xdr:from>
    <xdr:to>
      <xdr:col>90</xdr:col>
      <xdr:colOff>327660</xdr:colOff>
      <xdr:row>54</xdr:row>
      <xdr:rowOff>87630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C3CD1186-305A-4F26-9D5F-9F8B31AC6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83</xdr:col>
      <xdr:colOff>22860</xdr:colOff>
      <xdr:row>39</xdr:row>
      <xdr:rowOff>87630</xdr:rowOff>
    </xdr:from>
    <xdr:to>
      <xdr:col>90</xdr:col>
      <xdr:colOff>327660</xdr:colOff>
      <xdr:row>54</xdr:row>
      <xdr:rowOff>87630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8FEA4E7E-BBAE-4048-82FE-491BB9578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31</xdr:col>
      <xdr:colOff>275422</xdr:colOff>
      <xdr:row>0</xdr:row>
      <xdr:rowOff>0</xdr:rowOff>
    </xdr:from>
    <xdr:to>
      <xdr:col>34</xdr:col>
      <xdr:colOff>528810</xdr:colOff>
      <xdr:row>8</xdr:row>
      <xdr:rowOff>146892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1BADF7-576C-4EF8-8FDA-37CD1FC7B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0271036" y="0"/>
          <a:ext cx="2071171" cy="1624988"/>
        </a:xfrm>
        <a:prstGeom prst="rect">
          <a:avLst/>
        </a:prstGeom>
      </xdr:spPr>
    </xdr:pic>
    <xdr:clientData/>
  </xdr:twoCellAnchor>
  <xdr:twoCellAnchor editAs="oneCell">
    <xdr:from>
      <xdr:col>43</xdr:col>
      <xdr:colOff>293783</xdr:colOff>
      <xdr:row>0</xdr:row>
      <xdr:rowOff>0</xdr:rowOff>
    </xdr:from>
    <xdr:to>
      <xdr:col>46</xdr:col>
      <xdr:colOff>570573</xdr:colOff>
      <xdr:row>8</xdr:row>
      <xdr:rowOff>165253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41FD2F-CD53-4AA7-8E1E-1B60A2AFF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560530" y="0"/>
          <a:ext cx="2094573" cy="1643349"/>
        </a:xfrm>
        <a:prstGeom prst="rect">
          <a:avLst/>
        </a:prstGeom>
      </xdr:spPr>
    </xdr:pic>
    <xdr:clientData/>
  </xdr:twoCellAnchor>
  <xdr:twoCellAnchor editAs="oneCell">
    <xdr:from>
      <xdr:col>55</xdr:col>
      <xdr:colOff>316381</xdr:colOff>
      <xdr:row>0</xdr:row>
      <xdr:rowOff>0</xdr:rowOff>
    </xdr:from>
    <xdr:to>
      <xdr:col>59</xdr:col>
      <xdr:colOff>7410</xdr:colOff>
      <xdr:row>9</xdr:row>
      <xdr:rowOff>45903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4E4B51-1F2A-4221-AF3B-8DC25E6D6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4854261" y="0"/>
          <a:ext cx="2114740" cy="1707614"/>
        </a:xfrm>
        <a:prstGeom prst="rect">
          <a:avLst/>
        </a:prstGeom>
      </xdr:spPr>
    </xdr:pic>
    <xdr:clientData/>
  </xdr:twoCellAnchor>
  <xdr:twoCellAnchor editAs="oneCell">
    <xdr:from>
      <xdr:col>67</xdr:col>
      <xdr:colOff>192797</xdr:colOff>
      <xdr:row>0</xdr:row>
      <xdr:rowOff>0</xdr:rowOff>
    </xdr:from>
    <xdr:to>
      <xdr:col>70</xdr:col>
      <xdr:colOff>504941</xdr:colOff>
      <xdr:row>9</xdr:row>
      <xdr:rowOff>58167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3C5E4CD-4CE4-4BD5-90EC-9681CBC2C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2571014" y="0"/>
          <a:ext cx="2129928" cy="1719878"/>
        </a:xfrm>
        <a:prstGeom prst="rect">
          <a:avLst/>
        </a:prstGeom>
      </xdr:spPr>
    </xdr:pic>
    <xdr:clientData/>
  </xdr:twoCellAnchor>
  <xdr:twoCellAnchor editAs="oneCell">
    <xdr:from>
      <xdr:col>79</xdr:col>
      <xdr:colOff>128531</xdr:colOff>
      <xdr:row>0</xdr:row>
      <xdr:rowOff>0</xdr:rowOff>
    </xdr:from>
    <xdr:to>
      <xdr:col>82</xdr:col>
      <xdr:colOff>587568</xdr:colOff>
      <xdr:row>9</xdr:row>
      <xdr:rowOff>176780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F561224-00BB-4F2C-A819-9147AABCB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0310362" y="0"/>
          <a:ext cx="2276820" cy="1838491"/>
        </a:xfrm>
        <a:prstGeom prst="rect">
          <a:avLst/>
        </a:prstGeom>
      </xdr:spPr>
    </xdr:pic>
    <xdr:clientData/>
  </xdr:twoCellAnchor>
  <xdr:twoCellAnchor>
    <xdr:from>
      <xdr:col>23</xdr:col>
      <xdr:colOff>22860</xdr:colOff>
      <xdr:row>61</xdr:row>
      <xdr:rowOff>26670</xdr:rowOff>
    </xdr:from>
    <xdr:to>
      <xdr:col>30</xdr:col>
      <xdr:colOff>327660</xdr:colOff>
      <xdr:row>76</xdr:row>
      <xdr:rowOff>26670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692BAD9-0027-4DA9-91A6-BAB615415E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19</xdr:col>
      <xdr:colOff>571468</xdr:colOff>
      <xdr:row>0</xdr:row>
      <xdr:rowOff>32224</xdr:rowOff>
    </xdr:from>
    <xdr:to>
      <xdr:col>23</xdr:col>
      <xdr:colOff>94624</xdr:colOff>
      <xdr:row>8</xdr:row>
      <xdr:rowOff>84471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5FFFCC5-0ACD-4177-AADE-FBB3078F1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2153868" y="32224"/>
          <a:ext cx="1961556" cy="1522907"/>
        </a:xfrm>
        <a:prstGeom prst="rect">
          <a:avLst/>
        </a:prstGeom>
      </xdr:spPr>
    </xdr:pic>
    <xdr:clientData/>
  </xdr:twoCellAnchor>
  <xdr:twoCellAnchor editAs="oneCell">
    <xdr:from>
      <xdr:col>24</xdr:col>
      <xdr:colOff>281940</xdr:colOff>
      <xdr:row>76</xdr:row>
      <xdr:rowOff>30480</xdr:rowOff>
    </xdr:from>
    <xdr:to>
      <xdr:col>26</xdr:col>
      <xdr:colOff>42814</xdr:colOff>
      <xdr:row>80</xdr:row>
      <xdr:rowOff>59867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135182F-E574-45CE-B026-0503EE74F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4912340" y="14683740"/>
          <a:ext cx="980074" cy="760907"/>
        </a:xfrm>
        <a:prstGeom prst="rect">
          <a:avLst/>
        </a:prstGeom>
      </xdr:spPr>
    </xdr:pic>
    <xdr:clientData/>
  </xdr:twoCellAnchor>
  <xdr:twoCellAnchor editAs="oneCell">
    <xdr:from>
      <xdr:col>26</xdr:col>
      <xdr:colOff>259080</xdr:colOff>
      <xdr:row>76</xdr:row>
      <xdr:rowOff>14288</xdr:rowOff>
    </xdr:from>
    <xdr:to>
      <xdr:col>28</xdr:col>
      <xdr:colOff>45720</xdr:colOff>
      <xdr:row>80</xdr:row>
      <xdr:rowOff>64157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9C9D5B0-21C3-4034-83BD-5D076B846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108680" y="14667548"/>
          <a:ext cx="1005840" cy="781389"/>
        </a:xfrm>
        <a:prstGeom prst="rect">
          <a:avLst/>
        </a:prstGeom>
      </xdr:spPr>
    </xdr:pic>
    <xdr:clientData/>
  </xdr:twoCellAnchor>
  <xdr:twoCellAnchor editAs="oneCell">
    <xdr:from>
      <xdr:col>28</xdr:col>
      <xdr:colOff>327660</xdr:colOff>
      <xdr:row>76</xdr:row>
      <xdr:rowOff>1</xdr:rowOff>
    </xdr:from>
    <xdr:to>
      <xdr:col>30</xdr:col>
      <xdr:colOff>137160</xdr:colOff>
      <xdr:row>80</xdr:row>
      <xdr:rowOff>67717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90C8391-DDDA-4D6D-ADA4-FFF61CA7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396460" y="14653261"/>
          <a:ext cx="1028700" cy="799236"/>
        </a:xfrm>
        <a:prstGeom prst="rect">
          <a:avLst/>
        </a:prstGeom>
      </xdr:spPr>
    </xdr:pic>
    <xdr:clientData/>
  </xdr:twoCellAnchor>
  <xdr:twoCellAnchor>
    <xdr:from>
      <xdr:col>35</xdr:col>
      <xdr:colOff>396240</xdr:colOff>
      <xdr:row>61</xdr:row>
      <xdr:rowOff>53340</xdr:rowOff>
    </xdr:from>
    <xdr:to>
      <xdr:col>43</xdr:col>
      <xdr:colOff>327660</xdr:colOff>
      <xdr:row>76</xdr:row>
      <xdr:rowOff>167640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1B6B7D5-808A-4885-9B26-5461E662E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37</xdr:col>
      <xdr:colOff>335280</xdr:colOff>
      <xdr:row>76</xdr:row>
      <xdr:rowOff>144780</xdr:rowOff>
    </xdr:from>
    <xdr:to>
      <xdr:col>39</xdr:col>
      <xdr:colOff>96154</xdr:colOff>
      <xdr:row>80</xdr:row>
      <xdr:rowOff>174167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101EB2A-ECA2-408E-82C5-F8AE733F3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890480" y="14798040"/>
          <a:ext cx="980074" cy="760907"/>
        </a:xfrm>
        <a:prstGeom prst="rect">
          <a:avLst/>
        </a:prstGeom>
      </xdr:spPr>
    </xdr:pic>
    <xdr:clientData/>
  </xdr:twoCellAnchor>
  <xdr:twoCellAnchor editAs="oneCell">
    <xdr:from>
      <xdr:col>39</xdr:col>
      <xdr:colOff>289560</xdr:colOff>
      <xdr:row>76</xdr:row>
      <xdr:rowOff>128588</xdr:rowOff>
    </xdr:from>
    <xdr:to>
      <xdr:col>41</xdr:col>
      <xdr:colOff>76200</xdr:colOff>
      <xdr:row>80</xdr:row>
      <xdr:rowOff>178457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923957-04BA-463C-9314-C7AF44DE6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4063960" y="14781848"/>
          <a:ext cx="1005840" cy="781389"/>
        </a:xfrm>
        <a:prstGeom prst="rect">
          <a:avLst/>
        </a:prstGeom>
      </xdr:spPr>
    </xdr:pic>
    <xdr:clientData/>
  </xdr:twoCellAnchor>
  <xdr:twoCellAnchor editAs="oneCell">
    <xdr:from>
      <xdr:col>41</xdr:col>
      <xdr:colOff>281940</xdr:colOff>
      <xdr:row>76</xdr:row>
      <xdr:rowOff>114301</xdr:rowOff>
    </xdr:from>
    <xdr:to>
      <xdr:col>43</xdr:col>
      <xdr:colOff>91440</xdr:colOff>
      <xdr:row>80</xdr:row>
      <xdr:rowOff>182017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12FD5DF6-2E85-4D0B-BFC7-EA14F6401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5275540" y="14767561"/>
          <a:ext cx="1028700" cy="79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00A3C-2FC4-4413-832E-8108A3B0460F}">
  <dimension ref="A1:AB236"/>
  <sheetViews>
    <sheetView tabSelected="1" zoomScale="88" workbookViewId="0">
      <selection activeCell="H12" sqref="H12"/>
    </sheetView>
  </sheetViews>
  <sheetFormatPr defaultRowHeight="14.4" x14ac:dyDescent="0.3"/>
  <cols>
    <col min="10" max="10" width="3.33203125" customWidth="1"/>
    <col min="18" max="18" width="9.5546875" customWidth="1"/>
    <col min="19" max="19" width="11.109375" customWidth="1"/>
    <col min="20" max="20" width="3.21875" customWidth="1"/>
  </cols>
  <sheetData>
    <row r="1" spans="1:28" ht="15" thickBot="1" x14ac:dyDescent="0.35">
      <c r="A1" s="6" t="s">
        <v>0</v>
      </c>
      <c r="B1" s="21" t="s">
        <v>24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8">
        <v>7</v>
      </c>
      <c r="J1" s="24"/>
      <c r="K1" s="6">
        <v>1</v>
      </c>
      <c r="L1" s="7">
        <v>2</v>
      </c>
      <c r="M1" s="7">
        <v>3</v>
      </c>
      <c r="N1" s="7">
        <v>4</v>
      </c>
      <c r="O1" s="7">
        <v>5</v>
      </c>
      <c r="P1" s="7">
        <v>6</v>
      </c>
      <c r="Q1" s="8">
        <v>7</v>
      </c>
      <c r="R1" s="25" t="s">
        <v>33</v>
      </c>
      <c r="S1" s="25" t="s">
        <v>34</v>
      </c>
      <c r="T1" s="24"/>
      <c r="U1" s="2" t="s">
        <v>26</v>
      </c>
      <c r="V1" s="29" t="s">
        <v>25</v>
      </c>
      <c r="W1" s="30"/>
      <c r="X1" s="30"/>
      <c r="Y1" s="30"/>
      <c r="Z1" s="30"/>
      <c r="AA1" s="30"/>
      <c r="AB1" s="31"/>
    </row>
    <row r="2" spans="1:28" x14ac:dyDescent="0.3">
      <c r="A2" s="1">
        <v>1</v>
      </c>
      <c r="B2">
        <v>1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1</v>
      </c>
      <c r="I2" t="s">
        <v>32</v>
      </c>
      <c r="K2">
        <f t="shared" ref="K2:Q7" si="0">IF(OR(AND($B2=1,C2=V$2),AND($B2=2,C2=V$3)),1,0)</f>
        <v>1</v>
      </c>
      <c r="L2">
        <f t="shared" si="0"/>
        <v>1</v>
      </c>
      <c r="M2">
        <f t="shared" si="0"/>
        <v>1</v>
      </c>
      <c r="N2">
        <f t="shared" si="0"/>
        <v>1</v>
      </c>
      <c r="O2">
        <f t="shared" si="0"/>
        <v>1</v>
      </c>
      <c r="P2">
        <f t="shared" si="0"/>
        <v>1</v>
      </c>
      <c r="Q2">
        <f t="shared" si="0"/>
        <v>1</v>
      </c>
      <c r="R2">
        <f>COUNTIF(K2:Q2,1)/COUNT(K2:Q2)</f>
        <v>1</v>
      </c>
      <c r="S2" t="str">
        <f>IF(A2=A3,IF(AND(R2&gt;0.7,R3&gt;0.7),"OK","ESCLUDERE"),"")</f>
        <v>OK</v>
      </c>
      <c r="U2" s="22">
        <v>1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1</v>
      </c>
      <c r="AB2" t="s">
        <v>32</v>
      </c>
    </row>
    <row r="3" spans="1:28" x14ac:dyDescent="0.3">
      <c r="A3" s="1">
        <v>1</v>
      </c>
      <c r="B3">
        <v>2</v>
      </c>
      <c r="C3" t="s">
        <v>32</v>
      </c>
      <c r="D3" t="s">
        <v>28</v>
      </c>
      <c r="E3" t="s">
        <v>29</v>
      </c>
      <c r="F3" t="s">
        <v>30</v>
      </c>
      <c r="G3" t="s">
        <v>1</v>
      </c>
      <c r="H3" t="s">
        <v>31</v>
      </c>
      <c r="I3" t="s">
        <v>27</v>
      </c>
      <c r="K3">
        <f t="shared" si="0"/>
        <v>1</v>
      </c>
      <c r="L3">
        <f t="shared" si="0"/>
        <v>1</v>
      </c>
      <c r="M3">
        <f t="shared" si="0"/>
        <v>1</v>
      </c>
      <c r="N3">
        <f t="shared" si="0"/>
        <v>1</v>
      </c>
      <c r="O3">
        <f t="shared" si="0"/>
        <v>1</v>
      </c>
      <c r="P3">
        <f t="shared" si="0"/>
        <v>1</v>
      </c>
      <c r="Q3">
        <f t="shared" si="0"/>
        <v>1</v>
      </c>
      <c r="R3">
        <f t="shared" ref="R3:R7" si="1">COUNTIF(K3:Q3,1)/COUNT(K3:Q3)</f>
        <v>1</v>
      </c>
      <c r="S3" t="str">
        <f t="shared" ref="S3:S11" si="2">IF(A3=A4,IF(AND(R3&gt;0.7,R4&gt;0.7),"OK","ESCLUDERE"),"")</f>
        <v/>
      </c>
      <c r="U3" s="23">
        <v>2</v>
      </c>
      <c r="V3" t="s">
        <v>32</v>
      </c>
      <c r="W3" t="s">
        <v>28</v>
      </c>
      <c r="X3" t="s">
        <v>29</v>
      </c>
      <c r="Y3" t="s">
        <v>30</v>
      </c>
      <c r="Z3" t="s">
        <v>1</v>
      </c>
      <c r="AA3" t="s">
        <v>31</v>
      </c>
      <c r="AB3" t="s">
        <v>27</v>
      </c>
    </row>
    <row r="4" spans="1:28" x14ac:dyDescent="0.3">
      <c r="A4" s="1">
        <v>2</v>
      </c>
      <c r="B4">
        <v>1</v>
      </c>
      <c r="C4" t="s">
        <v>27</v>
      </c>
      <c r="D4" t="s">
        <v>28</v>
      </c>
      <c r="E4" t="s">
        <v>29</v>
      </c>
      <c r="F4" t="s">
        <v>30</v>
      </c>
      <c r="G4" t="s">
        <v>31</v>
      </c>
      <c r="H4" t="s">
        <v>1</v>
      </c>
      <c r="I4" t="s">
        <v>32</v>
      </c>
      <c r="J4" s="1"/>
      <c r="K4">
        <f t="shared" si="0"/>
        <v>1</v>
      </c>
      <c r="L4">
        <f t="shared" si="0"/>
        <v>1</v>
      </c>
      <c r="M4">
        <f t="shared" si="0"/>
        <v>1</v>
      </c>
      <c r="N4">
        <f t="shared" si="0"/>
        <v>1</v>
      </c>
      <c r="O4">
        <f t="shared" si="0"/>
        <v>1</v>
      </c>
      <c r="P4">
        <f t="shared" si="0"/>
        <v>1</v>
      </c>
      <c r="Q4">
        <f t="shared" si="0"/>
        <v>1</v>
      </c>
      <c r="R4">
        <f t="shared" si="1"/>
        <v>1</v>
      </c>
      <c r="S4" t="str">
        <f t="shared" si="2"/>
        <v>OK</v>
      </c>
    </row>
    <row r="5" spans="1:28" x14ac:dyDescent="0.3">
      <c r="A5" s="1">
        <v>2</v>
      </c>
      <c r="B5">
        <v>2</v>
      </c>
      <c r="C5" t="s">
        <v>32</v>
      </c>
      <c r="D5" t="s">
        <v>28</v>
      </c>
      <c r="E5" t="s">
        <v>29</v>
      </c>
      <c r="F5" t="s">
        <v>30</v>
      </c>
      <c r="G5" t="s">
        <v>1</v>
      </c>
      <c r="H5" t="s">
        <v>31</v>
      </c>
      <c r="I5" t="s">
        <v>27</v>
      </c>
      <c r="J5" s="1"/>
      <c r="K5">
        <f t="shared" si="0"/>
        <v>1</v>
      </c>
      <c r="L5">
        <f t="shared" si="0"/>
        <v>1</v>
      </c>
      <c r="M5">
        <f t="shared" si="0"/>
        <v>1</v>
      </c>
      <c r="N5">
        <f t="shared" si="0"/>
        <v>1</v>
      </c>
      <c r="O5">
        <f t="shared" si="0"/>
        <v>1</v>
      </c>
      <c r="P5">
        <f t="shared" si="0"/>
        <v>1</v>
      </c>
      <c r="Q5">
        <f t="shared" si="0"/>
        <v>1</v>
      </c>
      <c r="R5">
        <f t="shared" si="1"/>
        <v>1</v>
      </c>
      <c r="S5" t="str">
        <f t="shared" si="2"/>
        <v/>
      </c>
    </row>
    <row r="6" spans="1:28" x14ac:dyDescent="0.3">
      <c r="A6" s="1"/>
      <c r="K6" s="26">
        <f t="shared" si="0"/>
        <v>0</v>
      </c>
      <c r="L6">
        <f t="shared" si="0"/>
        <v>0</v>
      </c>
      <c r="M6">
        <f t="shared" si="0"/>
        <v>0</v>
      </c>
      <c r="N6">
        <f t="shared" si="0"/>
        <v>0</v>
      </c>
      <c r="O6">
        <f t="shared" si="0"/>
        <v>0</v>
      </c>
      <c r="P6">
        <f t="shared" si="0"/>
        <v>0</v>
      </c>
      <c r="Q6" s="26">
        <f t="shared" si="0"/>
        <v>0</v>
      </c>
      <c r="R6" s="26">
        <f t="shared" si="1"/>
        <v>0</v>
      </c>
      <c r="S6" t="str">
        <f t="shared" si="2"/>
        <v>ESCLUDERE</v>
      </c>
    </row>
    <row r="7" spans="1:28" x14ac:dyDescent="0.3">
      <c r="A7" s="1"/>
      <c r="K7" s="26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 s="26">
        <f t="shared" si="0"/>
        <v>0</v>
      </c>
      <c r="R7" s="26">
        <f t="shared" si="1"/>
        <v>0</v>
      </c>
      <c r="S7" t="str">
        <f t="shared" si="2"/>
        <v>ESCLUDERE</v>
      </c>
    </row>
    <row r="8" spans="1:28" x14ac:dyDescent="0.3">
      <c r="A8" s="1"/>
      <c r="K8" s="26">
        <f t="shared" ref="K8:K9" si="3">IF(OR(AND($B8=1,C8=V$2),AND($B8=2,C8=V$3)),1,0)</f>
        <v>0</v>
      </c>
      <c r="L8">
        <f t="shared" ref="L8:L9" si="4">IF(OR(AND($B8=1,D8=W$2),AND($B8=2,D8=W$3)),1,0)</f>
        <v>0</v>
      </c>
      <c r="M8">
        <f t="shared" ref="M8:M9" si="5">IF(OR(AND($B8=1,E8=X$2),AND($B8=2,E8=X$3)),1,0)</f>
        <v>0</v>
      </c>
      <c r="N8">
        <f t="shared" ref="N8:N9" si="6">IF(OR(AND($B8=1,F8=Y$2),AND($B8=2,F8=Y$3)),1,0)</f>
        <v>0</v>
      </c>
      <c r="O8">
        <f t="shared" ref="O8:O9" si="7">IF(OR(AND($B8=1,G8=Z$2),AND($B8=2,G8=Z$3)),1,0)</f>
        <v>0</v>
      </c>
      <c r="P8">
        <f t="shared" ref="P8:P9" si="8">IF(OR(AND($B8=1,H8=AA$2),AND($B8=2,H8=AA$3)),1,0)</f>
        <v>0</v>
      </c>
      <c r="Q8" s="26">
        <f t="shared" ref="Q8:Q9" si="9">IF(OR(AND($B8=1,I8=AB$2),AND($B8=2,I8=AB$3)),1,0)</f>
        <v>0</v>
      </c>
      <c r="R8" s="26">
        <f t="shared" ref="R8:R9" si="10">COUNTIF(K8:Q8,1)/COUNT(K8:Q8)</f>
        <v>0</v>
      </c>
      <c r="S8" t="str">
        <f t="shared" si="2"/>
        <v>ESCLUDERE</v>
      </c>
    </row>
    <row r="9" spans="1:28" x14ac:dyDescent="0.3">
      <c r="A9" s="1"/>
      <c r="K9" s="26">
        <f t="shared" si="3"/>
        <v>0</v>
      </c>
      <c r="L9">
        <f t="shared" si="4"/>
        <v>0</v>
      </c>
      <c r="M9">
        <f t="shared" si="5"/>
        <v>0</v>
      </c>
      <c r="N9">
        <f t="shared" si="6"/>
        <v>0</v>
      </c>
      <c r="O9">
        <f t="shared" si="7"/>
        <v>0</v>
      </c>
      <c r="P9">
        <f t="shared" si="8"/>
        <v>0</v>
      </c>
      <c r="Q9" s="26">
        <f t="shared" si="9"/>
        <v>0</v>
      </c>
      <c r="R9" s="26">
        <f t="shared" si="10"/>
        <v>0</v>
      </c>
      <c r="S9" t="str">
        <f t="shared" si="2"/>
        <v>ESCLUDERE</v>
      </c>
    </row>
    <row r="10" spans="1:28" x14ac:dyDescent="0.3">
      <c r="A10" s="1"/>
      <c r="K10" s="26">
        <f t="shared" ref="K10:K11" si="11">IF(OR(AND($B10=1,C10=V$2),AND($B10=2,C10=V$3)),1,0)</f>
        <v>0</v>
      </c>
      <c r="L10">
        <f t="shared" ref="L10:L11" si="12">IF(OR(AND($B10=1,D10=W$2),AND($B10=2,D10=W$3)),1,0)</f>
        <v>0</v>
      </c>
      <c r="M10">
        <f t="shared" ref="M10:M11" si="13">IF(OR(AND($B10=1,E10=X$2),AND($B10=2,E10=X$3)),1,0)</f>
        <v>0</v>
      </c>
      <c r="N10">
        <f t="shared" ref="N10:N11" si="14">IF(OR(AND($B10=1,F10=Y$2),AND($B10=2,F10=Y$3)),1,0)</f>
        <v>0</v>
      </c>
      <c r="O10">
        <f t="shared" ref="O10:O11" si="15">IF(OR(AND($B10=1,G10=Z$2),AND($B10=2,G10=Z$3)),1,0)</f>
        <v>0</v>
      </c>
      <c r="P10">
        <f t="shared" ref="P10:P11" si="16">IF(OR(AND($B10=1,H10=AA$2),AND($B10=2,H10=AA$3)),1,0)</f>
        <v>0</v>
      </c>
      <c r="Q10" s="26">
        <f t="shared" ref="Q10:Q11" si="17">IF(OR(AND($B10=1,I10=AB$2),AND($B10=2,I10=AB$3)),1,0)</f>
        <v>0</v>
      </c>
      <c r="R10" s="26">
        <f t="shared" ref="R10:R11" si="18">COUNTIF(K10:Q10,1)/COUNT(K10:Q10)</f>
        <v>0</v>
      </c>
      <c r="S10" t="str">
        <f t="shared" si="2"/>
        <v>ESCLUDERE</v>
      </c>
    </row>
    <row r="11" spans="1:28" x14ac:dyDescent="0.3">
      <c r="A11" s="1"/>
      <c r="K11" s="26">
        <f t="shared" si="11"/>
        <v>0</v>
      </c>
      <c r="L11">
        <f t="shared" si="12"/>
        <v>0</v>
      </c>
      <c r="M11">
        <f t="shared" si="13"/>
        <v>0</v>
      </c>
      <c r="N11">
        <f t="shared" si="14"/>
        <v>0</v>
      </c>
      <c r="O11">
        <f t="shared" si="15"/>
        <v>0</v>
      </c>
      <c r="P11">
        <f t="shared" si="16"/>
        <v>0</v>
      </c>
      <c r="Q11" s="26">
        <f t="shared" si="17"/>
        <v>0</v>
      </c>
      <c r="R11" s="26">
        <f t="shared" si="18"/>
        <v>0</v>
      </c>
      <c r="S11" t="str">
        <f t="shared" si="2"/>
        <v>ESCLUDERE</v>
      </c>
    </row>
    <row r="12" spans="1:28" x14ac:dyDescent="0.3">
      <c r="A12" s="1"/>
      <c r="K12" s="26">
        <f t="shared" ref="K12:K163" si="19">IF(OR(AND($B12=1,C12=V$2),AND($B12=2,C12=V$3)),1,0)</f>
        <v>0</v>
      </c>
      <c r="L12">
        <f t="shared" ref="L12:L163" si="20">IF(OR(AND($B12=1,D12=W$2),AND($B12=2,D12=W$3)),1,0)</f>
        <v>0</v>
      </c>
      <c r="M12">
        <f t="shared" ref="M12:M163" si="21">IF(OR(AND($B12=1,E12=X$2),AND($B12=2,E12=X$3)),1,0)</f>
        <v>0</v>
      </c>
      <c r="N12">
        <f t="shared" ref="N12:N163" si="22">IF(OR(AND($B12=1,F12=Y$2),AND($B12=2,F12=Y$3)),1,0)</f>
        <v>0</v>
      </c>
      <c r="O12">
        <f t="shared" ref="O12:O163" si="23">IF(OR(AND($B12=1,G12=Z$2),AND($B12=2,G12=Z$3)),1,0)</f>
        <v>0</v>
      </c>
      <c r="P12">
        <f t="shared" ref="P12:P163" si="24">IF(OR(AND($B12=1,H12=AA$2),AND($B12=2,H12=AA$3)),1,0)</f>
        <v>0</v>
      </c>
      <c r="Q12" s="26">
        <f t="shared" ref="Q12:Q163" si="25">IF(OR(AND($B12=1,I12=AB$2),AND($B12=2,I12=AB$3)),1,0)</f>
        <v>0</v>
      </c>
      <c r="R12" s="26">
        <f t="shared" ref="R12:R163" si="26">COUNTIF(K12:Q12,1)/COUNT(K12:Q12)</f>
        <v>0</v>
      </c>
      <c r="S12" t="str">
        <f t="shared" ref="S12:S163" si="27">IF(A12=A13,IF(AND(R12&gt;0.7,R13&gt;0.7),"OK","ESCLUDERE"),"")</f>
        <v>ESCLUDERE</v>
      </c>
    </row>
    <row r="13" spans="1:28" x14ac:dyDescent="0.3">
      <c r="A13" s="1"/>
      <c r="K13" s="26">
        <f t="shared" si="19"/>
        <v>0</v>
      </c>
      <c r="L13">
        <f t="shared" si="20"/>
        <v>0</v>
      </c>
      <c r="M13">
        <f t="shared" si="21"/>
        <v>0</v>
      </c>
      <c r="N13">
        <f t="shared" si="22"/>
        <v>0</v>
      </c>
      <c r="O13">
        <f t="shared" si="23"/>
        <v>0</v>
      </c>
      <c r="P13">
        <f t="shared" si="24"/>
        <v>0</v>
      </c>
      <c r="Q13" s="26">
        <f t="shared" si="25"/>
        <v>0</v>
      </c>
      <c r="R13" s="26">
        <f t="shared" si="26"/>
        <v>0</v>
      </c>
      <c r="S13" t="str">
        <f t="shared" si="27"/>
        <v>ESCLUDERE</v>
      </c>
    </row>
    <row r="14" spans="1:28" x14ac:dyDescent="0.3">
      <c r="A14" s="1"/>
      <c r="K14" s="26">
        <f t="shared" si="19"/>
        <v>0</v>
      </c>
      <c r="L14">
        <f t="shared" si="20"/>
        <v>0</v>
      </c>
      <c r="M14">
        <f t="shared" si="21"/>
        <v>0</v>
      </c>
      <c r="N14">
        <f t="shared" si="22"/>
        <v>0</v>
      </c>
      <c r="O14">
        <f t="shared" si="23"/>
        <v>0</v>
      </c>
      <c r="P14">
        <f t="shared" si="24"/>
        <v>0</v>
      </c>
      <c r="Q14" s="26">
        <f t="shared" si="25"/>
        <v>0</v>
      </c>
      <c r="R14" s="26">
        <f t="shared" si="26"/>
        <v>0</v>
      </c>
      <c r="S14" t="str">
        <f t="shared" si="27"/>
        <v>ESCLUDERE</v>
      </c>
    </row>
    <row r="15" spans="1:28" x14ac:dyDescent="0.3">
      <c r="A15" s="1"/>
      <c r="K15" s="26">
        <f t="shared" si="19"/>
        <v>0</v>
      </c>
      <c r="L15">
        <f t="shared" si="20"/>
        <v>0</v>
      </c>
      <c r="M15">
        <f t="shared" si="21"/>
        <v>0</v>
      </c>
      <c r="N15">
        <f t="shared" si="22"/>
        <v>0</v>
      </c>
      <c r="O15">
        <f t="shared" si="23"/>
        <v>0</v>
      </c>
      <c r="P15">
        <f t="shared" si="24"/>
        <v>0</v>
      </c>
      <c r="Q15" s="26">
        <f t="shared" si="25"/>
        <v>0</v>
      </c>
      <c r="R15" s="26">
        <f t="shared" si="26"/>
        <v>0</v>
      </c>
      <c r="S15" t="str">
        <f t="shared" si="27"/>
        <v>ESCLUDERE</v>
      </c>
    </row>
    <row r="16" spans="1:28" x14ac:dyDescent="0.3">
      <c r="A16" s="1"/>
      <c r="K16" s="26">
        <f t="shared" si="19"/>
        <v>0</v>
      </c>
      <c r="L16">
        <f t="shared" si="20"/>
        <v>0</v>
      </c>
      <c r="M16">
        <f t="shared" si="21"/>
        <v>0</v>
      </c>
      <c r="N16">
        <f t="shared" si="22"/>
        <v>0</v>
      </c>
      <c r="O16">
        <f t="shared" si="23"/>
        <v>0</v>
      </c>
      <c r="P16">
        <f t="shared" si="24"/>
        <v>0</v>
      </c>
      <c r="Q16" s="26">
        <f t="shared" si="25"/>
        <v>0</v>
      </c>
      <c r="R16" s="26">
        <f t="shared" si="26"/>
        <v>0</v>
      </c>
      <c r="S16" t="str">
        <f t="shared" si="27"/>
        <v>ESCLUDERE</v>
      </c>
    </row>
    <row r="17" spans="1:19" x14ac:dyDescent="0.3">
      <c r="A17" s="1"/>
      <c r="K17" s="26">
        <f t="shared" si="19"/>
        <v>0</v>
      </c>
      <c r="L17">
        <f t="shared" si="20"/>
        <v>0</v>
      </c>
      <c r="M17">
        <f t="shared" si="21"/>
        <v>0</v>
      </c>
      <c r="N17">
        <f t="shared" si="22"/>
        <v>0</v>
      </c>
      <c r="O17">
        <f t="shared" si="23"/>
        <v>0</v>
      </c>
      <c r="P17">
        <f t="shared" si="24"/>
        <v>0</v>
      </c>
      <c r="Q17" s="26">
        <f t="shared" si="25"/>
        <v>0</v>
      </c>
      <c r="R17" s="26">
        <f t="shared" si="26"/>
        <v>0</v>
      </c>
      <c r="S17" t="str">
        <f t="shared" si="27"/>
        <v>ESCLUDERE</v>
      </c>
    </row>
    <row r="18" spans="1:19" x14ac:dyDescent="0.3">
      <c r="A18" s="1"/>
      <c r="K18" s="26">
        <f t="shared" si="19"/>
        <v>0</v>
      </c>
      <c r="L18">
        <f t="shared" si="20"/>
        <v>0</v>
      </c>
      <c r="M18">
        <f t="shared" si="21"/>
        <v>0</v>
      </c>
      <c r="N18">
        <f t="shared" si="22"/>
        <v>0</v>
      </c>
      <c r="O18">
        <f t="shared" si="23"/>
        <v>0</v>
      </c>
      <c r="P18">
        <f t="shared" si="24"/>
        <v>0</v>
      </c>
      <c r="Q18" s="26">
        <f t="shared" si="25"/>
        <v>0</v>
      </c>
      <c r="R18" s="26">
        <f t="shared" si="26"/>
        <v>0</v>
      </c>
      <c r="S18" t="str">
        <f t="shared" si="27"/>
        <v>ESCLUDERE</v>
      </c>
    </row>
    <row r="19" spans="1:19" x14ac:dyDescent="0.3">
      <c r="A19" s="1"/>
      <c r="K19" s="26">
        <f t="shared" si="19"/>
        <v>0</v>
      </c>
      <c r="L19">
        <f t="shared" si="20"/>
        <v>0</v>
      </c>
      <c r="M19">
        <f t="shared" si="21"/>
        <v>0</v>
      </c>
      <c r="N19">
        <f t="shared" si="22"/>
        <v>0</v>
      </c>
      <c r="O19">
        <f t="shared" si="23"/>
        <v>0</v>
      </c>
      <c r="P19">
        <f t="shared" si="24"/>
        <v>0</v>
      </c>
      <c r="Q19" s="26">
        <f t="shared" si="25"/>
        <v>0</v>
      </c>
      <c r="R19" s="26">
        <f t="shared" si="26"/>
        <v>0</v>
      </c>
      <c r="S19" t="str">
        <f t="shared" si="27"/>
        <v>ESCLUDERE</v>
      </c>
    </row>
    <row r="20" spans="1:19" x14ac:dyDescent="0.3">
      <c r="A20" s="1"/>
      <c r="K20" s="26">
        <f t="shared" si="19"/>
        <v>0</v>
      </c>
      <c r="L20">
        <f t="shared" si="20"/>
        <v>0</v>
      </c>
      <c r="M20">
        <f t="shared" si="21"/>
        <v>0</v>
      </c>
      <c r="N20">
        <f t="shared" si="22"/>
        <v>0</v>
      </c>
      <c r="O20">
        <f t="shared" si="23"/>
        <v>0</v>
      </c>
      <c r="P20">
        <f t="shared" si="24"/>
        <v>0</v>
      </c>
      <c r="Q20" s="26">
        <f t="shared" si="25"/>
        <v>0</v>
      </c>
      <c r="R20" s="26">
        <f t="shared" si="26"/>
        <v>0</v>
      </c>
      <c r="S20" t="str">
        <f t="shared" si="27"/>
        <v>ESCLUDERE</v>
      </c>
    </row>
    <row r="21" spans="1:19" x14ac:dyDescent="0.3">
      <c r="A21" s="1"/>
      <c r="K21" s="26">
        <f t="shared" si="19"/>
        <v>0</v>
      </c>
      <c r="L21">
        <f t="shared" si="20"/>
        <v>0</v>
      </c>
      <c r="M21">
        <f t="shared" si="21"/>
        <v>0</v>
      </c>
      <c r="N21">
        <f t="shared" si="22"/>
        <v>0</v>
      </c>
      <c r="O21">
        <f t="shared" si="23"/>
        <v>0</v>
      </c>
      <c r="P21">
        <f t="shared" si="24"/>
        <v>0</v>
      </c>
      <c r="Q21" s="26">
        <f t="shared" si="25"/>
        <v>0</v>
      </c>
      <c r="R21" s="26">
        <f t="shared" si="26"/>
        <v>0</v>
      </c>
      <c r="S21" t="str">
        <f t="shared" si="27"/>
        <v>ESCLUDERE</v>
      </c>
    </row>
    <row r="22" spans="1:19" x14ac:dyDescent="0.3">
      <c r="A22" s="1"/>
      <c r="K22" s="26">
        <f t="shared" si="19"/>
        <v>0</v>
      </c>
      <c r="L22">
        <f t="shared" si="20"/>
        <v>0</v>
      </c>
      <c r="M22">
        <f t="shared" si="21"/>
        <v>0</v>
      </c>
      <c r="N22">
        <f t="shared" si="22"/>
        <v>0</v>
      </c>
      <c r="O22">
        <f t="shared" si="23"/>
        <v>0</v>
      </c>
      <c r="P22">
        <f t="shared" si="24"/>
        <v>0</v>
      </c>
      <c r="Q22" s="26">
        <f t="shared" si="25"/>
        <v>0</v>
      </c>
      <c r="R22" s="26">
        <f t="shared" si="26"/>
        <v>0</v>
      </c>
      <c r="S22" t="str">
        <f t="shared" si="27"/>
        <v>ESCLUDERE</v>
      </c>
    </row>
    <row r="23" spans="1:19" x14ac:dyDescent="0.3">
      <c r="A23" s="1"/>
      <c r="K23" s="26">
        <f t="shared" si="19"/>
        <v>0</v>
      </c>
      <c r="L23">
        <f t="shared" si="20"/>
        <v>0</v>
      </c>
      <c r="M23">
        <f t="shared" si="21"/>
        <v>0</v>
      </c>
      <c r="N23">
        <f t="shared" si="22"/>
        <v>0</v>
      </c>
      <c r="O23">
        <f t="shared" si="23"/>
        <v>0</v>
      </c>
      <c r="P23">
        <f t="shared" si="24"/>
        <v>0</v>
      </c>
      <c r="Q23" s="26">
        <f t="shared" si="25"/>
        <v>0</v>
      </c>
      <c r="R23" s="26">
        <f t="shared" si="26"/>
        <v>0</v>
      </c>
      <c r="S23" t="str">
        <f t="shared" si="27"/>
        <v>ESCLUDERE</v>
      </c>
    </row>
    <row r="24" spans="1:19" x14ac:dyDescent="0.3">
      <c r="A24" s="1"/>
      <c r="K24" s="26">
        <f t="shared" si="19"/>
        <v>0</v>
      </c>
      <c r="L24">
        <f t="shared" si="20"/>
        <v>0</v>
      </c>
      <c r="M24">
        <f t="shared" si="21"/>
        <v>0</v>
      </c>
      <c r="N24">
        <f t="shared" si="22"/>
        <v>0</v>
      </c>
      <c r="O24">
        <f t="shared" si="23"/>
        <v>0</v>
      </c>
      <c r="P24">
        <f t="shared" si="24"/>
        <v>0</v>
      </c>
      <c r="Q24" s="26">
        <f t="shared" si="25"/>
        <v>0</v>
      </c>
      <c r="R24" s="26">
        <f t="shared" si="26"/>
        <v>0</v>
      </c>
      <c r="S24" t="str">
        <f t="shared" si="27"/>
        <v>ESCLUDERE</v>
      </c>
    </row>
    <row r="25" spans="1:19" x14ac:dyDescent="0.3">
      <c r="A25" s="1"/>
      <c r="K25" s="26">
        <f t="shared" si="19"/>
        <v>0</v>
      </c>
      <c r="L25">
        <f t="shared" si="20"/>
        <v>0</v>
      </c>
      <c r="M25">
        <f t="shared" si="21"/>
        <v>0</v>
      </c>
      <c r="N25">
        <f t="shared" si="22"/>
        <v>0</v>
      </c>
      <c r="O25">
        <f t="shared" si="23"/>
        <v>0</v>
      </c>
      <c r="P25">
        <f t="shared" si="24"/>
        <v>0</v>
      </c>
      <c r="Q25" s="26">
        <f t="shared" si="25"/>
        <v>0</v>
      </c>
      <c r="R25" s="26">
        <f t="shared" si="26"/>
        <v>0</v>
      </c>
      <c r="S25" t="str">
        <f t="shared" si="27"/>
        <v>ESCLUDERE</v>
      </c>
    </row>
    <row r="26" spans="1:19" x14ac:dyDescent="0.3">
      <c r="A26" s="1"/>
      <c r="K26" s="26">
        <f t="shared" si="19"/>
        <v>0</v>
      </c>
      <c r="L26">
        <f t="shared" si="20"/>
        <v>0</v>
      </c>
      <c r="M26">
        <f t="shared" si="21"/>
        <v>0</v>
      </c>
      <c r="N26">
        <f t="shared" si="22"/>
        <v>0</v>
      </c>
      <c r="O26">
        <f t="shared" si="23"/>
        <v>0</v>
      </c>
      <c r="P26">
        <f t="shared" si="24"/>
        <v>0</v>
      </c>
      <c r="Q26" s="26">
        <f t="shared" si="25"/>
        <v>0</v>
      </c>
      <c r="R26" s="26">
        <f t="shared" si="26"/>
        <v>0</v>
      </c>
      <c r="S26" t="str">
        <f t="shared" si="27"/>
        <v>ESCLUDERE</v>
      </c>
    </row>
    <row r="27" spans="1:19" x14ac:dyDescent="0.3">
      <c r="A27" s="1"/>
      <c r="K27" s="26">
        <f t="shared" si="19"/>
        <v>0</v>
      </c>
      <c r="L27">
        <f t="shared" si="20"/>
        <v>0</v>
      </c>
      <c r="M27">
        <f t="shared" si="21"/>
        <v>0</v>
      </c>
      <c r="N27">
        <f t="shared" si="22"/>
        <v>0</v>
      </c>
      <c r="O27">
        <f t="shared" si="23"/>
        <v>0</v>
      </c>
      <c r="P27">
        <f t="shared" si="24"/>
        <v>0</v>
      </c>
      <c r="Q27" s="26">
        <f t="shared" si="25"/>
        <v>0</v>
      </c>
      <c r="R27" s="26">
        <f t="shared" si="26"/>
        <v>0</v>
      </c>
      <c r="S27" t="str">
        <f t="shared" si="27"/>
        <v>ESCLUDERE</v>
      </c>
    </row>
    <row r="28" spans="1:19" x14ac:dyDescent="0.3">
      <c r="A28" s="1"/>
      <c r="K28" s="26">
        <f t="shared" si="19"/>
        <v>0</v>
      </c>
      <c r="L28">
        <f t="shared" si="20"/>
        <v>0</v>
      </c>
      <c r="M28">
        <f t="shared" si="21"/>
        <v>0</v>
      </c>
      <c r="N28">
        <f t="shared" si="22"/>
        <v>0</v>
      </c>
      <c r="O28">
        <f t="shared" si="23"/>
        <v>0</v>
      </c>
      <c r="P28">
        <f t="shared" si="24"/>
        <v>0</v>
      </c>
      <c r="Q28" s="26">
        <f t="shared" si="25"/>
        <v>0</v>
      </c>
      <c r="R28" s="26">
        <f t="shared" si="26"/>
        <v>0</v>
      </c>
      <c r="S28" t="str">
        <f t="shared" si="27"/>
        <v>ESCLUDERE</v>
      </c>
    </row>
    <row r="29" spans="1:19" x14ac:dyDescent="0.3">
      <c r="A29" s="1"/>
      <c r="K29" s="26">
        <f t="shared" si="19"/>
        <v>0</v>
      </c>
      <c r="L29">
        <f t="shared" si="20"/>
        <v>0</v>
      </c>
      <c r="M29">
        <f t="shared" si="21"/>
        <v>0</v>
      </c>
      <c r="N29">
        <f t="shared" si="22"/>
        <v>0</v>
      </c>
      <c r="O29">
        <f t="shared" si="23"/>
        <v>0</v>
      </c>
      <c r="P29">
        <f t="shared" si="24"/>
        <v>0</v>
      </c>
      <c r="Q29" s="26">
        <f t="shared" si="25"/>
        <v>0</v>
      </c>
      <c r="R29" s="26">
        <f t="shared" si="26"/>
        <v>0</v>
      </c>
      <c r="S29" t="str">
        <f t="shared" si="27"/>
        <v>ESCLUDERE</v>
      </c>
    </row>
    <row r="30" spans="1:19" x14ac:dyDescent="0.3">
      <c r="A30" s="1"/>
      <c r="K30" s="26">
        <f t="shared" si="19"/>
        <v>0</v>
      </c>
      <c r="L30">
        <f t="shared" si="20"/>
        <v>0</v>
      </c>
      <c r="M30">
        <f t="shared" si="21"/>
        <v>0</v>
      </c>
      <c r="N30">
        <f t="shared" si="22"/>
        <v>0</v>
      </c>
      <c r="O30">
        <f t="shared" si="23"/>
        <v>0</v>
      </c>
      <c r="P30">
        <f t="shared" si="24"/>
        <v>0</v>
      </c>
      <c r="Q30" s="26">
        <f t="shared" si="25"/>
        <v>0</v>
      </c>
      <c r="R30" s="26">
        <f t="shared" si="26"/>
        <v>0</v>
      </c>
      <c r="S30" t="str">
        <f t="shared" si="27"/>
        <v>ESCLUDERE</v>
      </c>
    </row>
    <row r="31" spans="1:19" x14ac:dyDescent="0.3">
      <c r="A31" s="1"/>
      <c r="K31" s="26">
        <f t="shared" si="19"/>
        <v>0</v>
      </c>
      <c r="L31">
        <f t="shared" si="20"/>
        <v>0</v>
      </c>
      <c r="M31">
        <f t="shared" si="21"/>
        <v>0</v>
      </c>
      <c r="N31">
        <f t="shared" si="22"/>
        <v>0</v>
      </c>
      <c r="O31">
        <f t="shared" si="23"/>
        <v>0</v>
      </c>
      <c r="P31">
        <f t="shared" si="24"/>
        <v>0</v>
      </c>
      <c r="Q31" s="26">
        <f t="shared" si="25"/>
        <v>0</v>
      </c>
      <c r="R31" s="26">
        <f t="shared" si="26"/>
        <v>0</v>
      </c>
      <c r="S31" t="str">
        <f t="shared" si="27"/>
        <v>ESCLUDERE</v>
      </c>
    </row>
    <row r="32" spans="1:19" x14ac:dyDescent="0.3">
      <c r="A32" s="1"/>
      <c r="K32" s="26">
        <f t="shared" si="19"/>
        <v>0</v>
      </c>
      <c r="L32">
        <f t="shared" si="20"/>
        <v>0</v>
      </c>
      <c r="M32">
        <f t="shared" si="21"/>
        <v>0</v>
      </c>
      <c r="N32">
        <f t="shared" si="22"/>
        <v>0</v>
      </c>
      <c r="O32">
        <f t="shared" si="23"/>
        <v>0</v>
      </c>
      <c r="P32">
        <f t="shared" si="24"/>
        <v>0</v>
      </c>
      <c r="Q32" s="26">
        <f t="shared" si="25"/>
        <v>0</v>
      </c>
      <c r="R32" s="26">
        <f t="shared" si="26"/>
        <v>0</v>
      </c>
      <c r="S32" t="str">
        <f t="shared" si="27"/>
        <v>ESCLUDERE</v>
      </c>
    </row>
    <row r="33" spans="1:19" x14ac:dyDescent="0.3">
      <c r="A33" s="1"/>
      <c r="K33" s="26">
        <f t="shared" si="19"/>
        <v>0</v>
      </c>
      <c r="L33">
        <f t="shared" si="20"/>
        <v>0</v>
      </c>
      <c r="M33">
        <f t="shared" si="21"/>
        <v>0</v>
      </c>
      <c r="N33">
        <f t="shared" si="22"/>
        <v>0</v>
      </c>
      <c r="O33">
        <f t="shared" si="23"/>
        <v>0</v>
      </c>
      <c r="P33">
        <f t="shared" si="24"/>
        <v>0</v>
      </c>
      <c r="Q33" s="26">
        <f t="shared" si="25"/>
        <v>0</v>
      </c>
      <c r="R33" s="26">
        <f t="shared" si="26"/>
        <v>0</v>
      </c>
      <c r="S33" t="str">
        <f t="shared" si="27"/>
        <v>ESCLUDERE</v>
      </c>
    </row>
    <row r="34" spans="1:19" x14ac:dyDescent="0.3">
      <c r="A34" s="1"/>
      <c r="K34" s="26">
        <f t="shared" si="19"/>
        <v>0</v>
      </c>
      <c r="L34">
        <f t="shared" si="20"/>
        <v>0</v>
      </c>
      <c r="M34">
        <f t="shared" si="21"/>
        <v>0</v>
      </c>
      <c r="N34">
        <f t="shared" si="22"/>
        <v>0</v>
      </c>
      <c r="O34">
        <f t="shared" si="23"/>
        <v>0</v>
      </c>
      <c r="P34">
        <f t="shared" si="24"/>
        <v>0</v>
      </c>
      <c r="Q34" s="26">
        <f t="shared" si="25"/>
        <v>0</v>
      </c>
      <c r="R34" s="26">
        <f t="shared" si="26"/>
        <v>0</v>
      </c>
      <c r="S34" t="str">
        <f t="shared" si="27"/>
        <v>ESCLUDERE</v>
      </c>
    </row>
    <row r="35" spans="1:19" x14ac:dyDescent="0.3">
      <c r="A35" s="1"/>
      <c r="K35" s="26">
        <f t="shared" si="19"/>
        <v>0</v>
      </c>
      <c r="L35">
        <f t="shared" si="20"/>
        <v>0</v>
      </c>
      <c r="M35">
        <f t="shared" si="21"/>
        <v>0</v>
      </c>
      <c r="N35">
        <f t="shared" si="22"/>
        <v>0</v>
      </c>
      <c r="O35">
        <f t="shared" si="23"/>
        <v>0</v>
      </c>
      <c r="P35">
        <f t="shared" si="24"/>
        <v>0</v>
      </c>
      <c r="Q35" s="26">
        <f t="shared" si="25"/>
        <v>0</v>
      </c>
      <c r="R35" s="26">
        <f t="shared" si="26"/>
        <v>0</v>
      </c>
      <c r="S35" t="str">
        <f t="shared" si="27"/>
        <v>ESCLUDERE</v>
      </c>
    </row>
    <row r="36" spans="1:19" x14ac:dyDescent="0.3">
      <c r="A36" s="1"/>
      <c r="K36" s="26">
        <f t="shared" si="19"/>
        <v>0</v>
      </c>
      <c r="L36">
        <f t="shared" si="20"/>
        <v>0</v>
      </c>
      <c r="M36">
        <f t="shared" si="21"/>
        <v>0</v>
      </c>
      <c r="N36">
        <f t="shared" si="22"/>
        <v>0</v>
      </c>
      <c r="O36">
        <f t="shared" si="23"/>
        <v>0</v>
      </c>
      <c r="P36">
        <f t="shared" si="24"/>
        <v>0</v>
      </c>
      <c r="Q36" s="26">
        <f t="shared" si="25"/>
        <v>0</v>
      </c>
      <c r="R36" s="26">
        <f t="shared" si="26"/>
        <v>0</v>
      </c>
      <c r="S36" t="str">
        <f t="shared" si="27"/>
        <v>ESCLUDERE</v>
      </c>
    </row>
    <row r="37" spans="1:19" x14ac:dyDescent="0.3">
      <c r="A37" s="1"/>
      <c r="K37" s="26">
        <f t="shared" si="19"/>
        <v>0</v>
      </c>
      <c r="L37">
        <f t="shared" si="20"/>
        <v>0</v>
      </c>
      <c r="M37">
        <f t="shared" si="21"/>
        <v>0</v>
      </c>
      <c r="N37">
        <f t="shared" si="22"/>
        <v>0</v>
      </c>
      <c r="O37">
        <f t="shared" si="23"/>
        <v>0</v>
      </c>
      <c r="P37">
        <f t="shared" si="24"/>
        <v>0</v>
      </c>
      <c r="Q37" s="26">
        <f t="shared" si="25"/>
        <v>0</v>
      </c>
      <c r="R37" s="26">
        <f t="shared" si="26"/>
        <v>0</v>
      </c>
      <c r="S37" t="str">
        <f t="shared" si="27"/>
        <v>ESCLUDERE</v>
      </c>
    </row>
    <row r="38" spans="1:19" x14ac:dyDescent="0.3">
      <c r="A38" s="1"/>
      <c r="K38" s="26">
        <f t="shared" si="19"/>
        <v>0</v>
      </c>
      <c r="L38">
        <f t="shared" si="20"/>
        <v>0</v>
      </c>
      <c r="M38">
        <f t="shared" si="21"/>
        <v>0</v>
      </c>
      <c r="N38">
        <f t="shared" si="22"/>
        <v>0</v>
      </c>
      <c r="O38">
        <f t="shared" si="23"/>
        <v>0</v>
      </c>
      <c r="P38">
        <f t="shared" si="24"/>
        <v>0</v>
      </c>
      <c r="Q38" s="26">
        <f t="shared" si="25"/>
        <v>0</v>
      </c>
      <c r="R38" s="26">
        <f t="shared" si="26"/>
        <v>0</v>
      </c>
      <c r="S38" t="str">
        <f t="shared" si="27"/>
        <v>ESCLUDERE</v>
      </c>
    </row>
    <row r="39" spans="1:19" x14ac:dyDescent="0.3">
      <c r="A39" s="1"/>
      <c r="K39" s="26">
        <f t="shared" si="19"/>
        <v>0</v>
      </c>
      <c r="L39">
        <f t="shared" si="20"/>
        <v>0</v>
      </c>
      <c r="M39">
        <f t="shared" si="21"/>
        <v>0</v>
      </c>
      <c r="N39">
        <f t="shared" si="22"/>
        <v>0</v>
      </c>
      <c r="O39">
        <f t="shared" si="23"/>
        <v>0</v>
      </c>
      <c r="P39">
        <f t="shared" si="24"/>
        <v>0</v>
      </c>
      <c r="Q39" s="26">
        <f t="shared" si="25"/>
        <v>0</v>
      </c>
      <c r="R39" s="26">
        <f t="shared" si="26"/>
        <v>0</v>
      </c>
      <c r="S39" t="str">
        <f t="shared" si="27"/>
        <v>ESCLUDERE</v>
      </c>
    </row>
    <row r="40" spans="1:19" x14ac:dyDescent="0.3">
      <c r="A40" s="1"/>
      <c r="K40" s="26">
        <f t="shared" si="19"/>
        <v>0</v>
      </c>
      <c r="L40">
        <f t="shared" si="20"/>
        <v>0</v>
      </c>
      <c r="M40">
        <f t="shared" si="21"/>
        <v>0</v>
      </c>
      <c r="N40">
        <f t="shared" si="22"/>
        <v>0</v>
      </c>
      <c r="O40">
        <f t="shared" si="23"/>
        <v>0</v>
      </c>
      <c r="P40">
        <f t="shared" si="24"/>
        <v>0</v>
      </c>
      <c r="Q40" s="26">
        <f t="shared" si="25"/>
        <v>0</v>
      </c>
      <c r="R40" s="26">
        <f t="shared" si="26"/>
        <v>0</v>
      </c>
      <c r="S40" t="str">
        <f t="shared" si="27"/>
        <v>ESCLUDERE</v>
      </c>
    </row>
    <row r="41" spans="1:19" x14ac:dyDescent="0.3">
      <c r="A41" s="1"/>
      <c r="K41" s="26">
        <f t="shared" si="19"/>
        <v>0</v>
      </c>
      <c r="L41">
        <f t="shared" si="20"/>
        <v>0</v>
      </c>
      <c r="M41">
        <f t="shared" si="21"/>
        <v>0</v>
      </c>
      <c r="N41">
        <f t="shared" si="22"/>
        <v>0</v>
      </c>
      <c r="O41">
        <f t="shared" si="23"/>
        <v>0</v>
      </c>
      <c r="P41">
        <f t="shared" si="24"/>
        <v>0</v>
      </c>
      <c r="Q41" s="26">
        <f t="shared" si="25"/>
        <v>0</v>
      </c>
      <c r="R41" s="26">
        <f t="shared" si="26"/>
        <v>0</v>
      </c>
      <c r="S41" t="str">
        <f t="shared" si="27"/>
        <v>ESCLUDERE</v>
      </c>
    </row>
    <row r="42" spans="1:19" x14ac:dyDescent="0.3">
      <c r="A42" s="1"/>
      <c r="K42" s="26">
        <f t="shared" si="19"/>
        <v>0</v>
      </c>
      <c r="L42">
        <f t="shared" si="20"/>
        <v>0</v>
      </c>
      <c r="M42">
        <f t="shared" si="21"/>
        <v>0</v>
      </c>
      <c r="N42">
        <f t="shared" si="22"/>
        <v>0</v>
      </c>
      <c r="O42">
        <f t="shared" si="23"/>
        <v>0</v>
      </c>
      <c r="P42">
        <f t="shared" si="24"/>
        <v>0</v>
      </c>
      <c r="Q42" s="26">
        <f t="shared" si="25"/>
        <v>0</v>
      </c>
      <c r="R42" s="26">
        <f t="shared" si="26"/>
        <v>0</v>
      </c>
      <c r="S42" t="str">
        <f t="shared" si="27"/>
        <v>ESCLUDERE</v>
      </c>
    </row>
    <row r="43" spans="1:19" x14ac:dyDescent="0.3">
      <c r="A43" s="1"/>
      <c r="K43" s="26">
        <f t="shared" si="19"/>
        <v>0</v>
      </c>
      <c r="L43">
        <f t="shared" si="20"/>
        <v>0</v>
      </c>
      <c r="M43">
        <f t="shared" si="21"/>
        <v>0</v>
      </c>
      <c r="N43">
        <f t="shared" si="22"/>
        <v>0</v>
      </c>
      <c r="O43">
        <f t="shared" si="23"/>
        <v>0</v>
      </c>
      <c r="P43">
        <f t="shared" si="24"/>
        <v>0</v>
      </c>
      <c r="Q43" s="26">
        <f t="shared" si="25"/>
        <v>0</v>
      </c>
      <c r="R43" s="26">
        <f t="shared" si="26"/>
        <v>0</v>
      </c>
      <c r="S43" t="str">
        <f t="shared" si="27"/>
        <v>ESCLUDERE</v>
      </c>
    </row>
    <row r="44" spans="1:19" x14ac:dyDescent="0.3">
      <c r="A44" s="1"/>
      <c r="K44" s="26">
        <f t="shared" si="19"/>
        <v>0</v>
      </c>
      <c r="L44">
        <f t="shared" si="20"/>
        <v>0</v>
      </c>
      <c r="M44">
        <f t="shared" si="21"/>
        <v>0</v>
      </c>
      <c r="N44">
        <f t="shared" si="22"/>
        <v>0</v>
      </c>
      <c r="O44">
        <f t="shared" si="23"/>
        <v>0</v>
      </c>
      <c r="P44">
        <f t="shared" si="24"/>
        <v>0</v>
      </c>
      <c r="Q44" s="26">
        <f t="shared" si="25"/>
        <v>0</v>
      </c>
      <c r="R44" s="26">
        <f t="shared" si="26"/>
        <v>0</v>
      </c>
      <c r="S44" t="str">
        <f t="shared" si="27"/>
        <v>ESCLUDERE</v>
      </c>
    </row>
    <row r="45" spans="1:19" x14ac:dyDescent="0.3">
      <c r="A45" s="1"/>
      <c r="K45" s="26">
        <f t="shared" si="19"/>
        <v>0</v>
      </c>
      <c r="L45">
        <f t="shared" si="20"/>
        <v>0</v>
      </c>
      <c r="M45">
        <f t="shared" si="21"/>
        <v>0</v>
      </c>
      <c r="N45">
        <f t="shared" si="22"/>
        <v>0</v>
      </c>
      <c r="O45">
        <f t="shared" si="23"/>
        <v>0</v>
      </c>
      <c r="P45">
        <f t="shared" si="24"/>
        <v>0</v>
      </c>
      <c r="Q45" s="26">
        <f t="shared" si="25"/>
        <v>0</v>
      </c>
      <c r="R45" s="26">
        <f t="shared" si="26"/>
        <v>0</v>
      </c>
      <c r="S45" t="str">
        <f t="shared" si="27"/>
        <v>ESCLUDERE</v>
      </c>
    </row>
    <row r="46" spans="1:19" x14ac:dyDescent="0.3">
      <c r="A46" s="1"/>
      <c r="K46" s="26">
        <f t="shared" si="19"/>
        <v>0</v>
      </c>
      <c r="L46">
        <f t="shared" si="20"/>
        <v>0</v>
      </c>
      <c r="M46">
        <f t="shared" si="21"/>
        <v>0</v>
      </c>
      <c r="N46">
        <f t="shared" si="22"/>
        <v>0</v>
      </c>
      <c r="O46">
        <f t="shared" si="23"/>
        <v>0</v>
      </c>
      <c r="P46">
        <f t="shared" si="24"/>
        <v>0</v>
      </c>
      <c r="Q46" s="26">
        <f t="shared" si="25"/>
        <v>0</v>
      </c>
      <c r="R46" s="26">
        <f t="shared" si="26"/>
        <v>0</v>
      </c>
      <c r="S46" t="str">
        <f t="shared" si="27"/>
        <v>ESCLUDERE</v>
      </c>
    </row>
    <row r="47" spans="1:19" x14ac:dyDescent="0.3">
      <c r="A47" s="1"/>
      <c r="K47" s="26">
        <f t="shared" si="19"/>
        <v>0</v>
      </c>
      <c r="L47">
        <f t="shared" si="20"/>
        <v>0</v>
      </c>
      <c r="M47">
        <f t="shared" si="21"/>
        <v>0</v>
      </c>
      <c r="N47">
        <f t="shared" si="22"/>
        <v>0</v>
      </c>
      <c r="O47">
        <f t="shared" si="23"/>
        <v>0</v>
      </c>
      <c r="P47">
        <f t="shared" si="24"/>
        <v>0</v>
      </c>
      <c r="Q47" s="26">
        <f t="shared" si="25"/>
        <v>0</v>
      </c>
      <c r="R47" s="26">
        <f t="shared" si="26"/>
        <v>0</v>
      </c>
      <c r="S47" t="str">
        <f t="shared" si="27"/>
        <v>ESCLUDERE</v>
      </c>
    </row>
    <row r="48" spans="1:19" x14ac:dyDescent="0.3">
      <c r="A48" s="1"/>
      <c r="K48" s="26">
        <f t="shared" si="19"/>
        <v>0</v>
      </c>
      <c r="L48">
        <f t="shared" si="20"/>
        <v>0</v>
      </c>
      <c r="M48">
        <f t="shared" si="21"/>
        <v>0</v>
      </c>
      <c r="N48">
        <f t="shared" si="22"/>
        <v>0</v>
      </c>
      <c r="O48">
        <f t="shared" si="23"/>
        <v>0</v>
      </c>
      <c r="P48">
        <f t="shared" si="24"/>
        <v>0</v>
      </c>
      <c r="Q48" s="26">
        <f t="shared" si="25"/>
        <v>0</v>
      </c>
      <c r="R48" s="26">
        <f t="shared" si="26"/>
        <v>0</v>
      </c>
      <c r="S48" t="str">
        <f t="shared" si="27"/>
        <v>ESCLUDERE</v>
      </c>
    </row>
    <row r="49" spans="1:19" x14ac:dyDescent="0.3">
      <c r="A49" s="1"/>
      <c r="K49" s="26">
        <f t="shared" si="19"/>
        <v>0</v>
      </c>
      <c r="L49">
        <f t="shared" si="20"/>
        <v>0</v>
      </c>
      <c r="M49">
        <f t="shared" si="21"/>
        <v>0</v>
      </c>
      <c r="N49">
        <f t="shared" si="22"/>
        <v>0</v>
      </c>
      <c r="O49">
        <f t="shared" si="23"/>
        <v>0</v>
      </c>
      <c r="P49">
        <f t="shared" si="24"/>
        <v>0</v>
      </c>
      <c r="Q49" s="26">
        <f t="shared" si="25"/>
        <v>0</v>
      </c>
      <c r="R49" s="26">
        <f t="shared" si="26"/>
        <v>0</v>
      </c>
      <c r="S49" t="str">
        <f t="shared" si="27"/>
        <v>ESCLUDERE</v>
      </c>
    </row>
    <row r="50" spans="1:19" x14ac:dyDescent="0.3">
      <c r="A50" s="1"/>
      <c r="K50" s="26">
        <f t="shared" si="19"/>
        <v>0</v>
      </c>
      <c r="L50">
        <f t="shared" si="20"/>
        <v>0</v>
      </c>
      <c r="M50">
        <f t="shared" si="21"/>
        <v>0</v>
      </c>
      <c r="N50">
        <f t="shared" si="22"/>
        <v>0</v>
      </c>
      <c r="O50">
        <f t="shared" si="23"/>
        <v>0</v>
      </c>
      <c r="P50">
        <f t="shared" si="24"/>
        <v>0</v>
      </c>
      <c r="Q50" s="26">
        <f t="shared" si="25"/>
        <v>0</v>
      </c>
      <c r="R50" s="26">
        <f t="shared" si="26"/>
        <v>0</v>
      </c>
      <c r="S50" t="str">
        <f t="shared" si="27"/>
        <v>ESCLUDERE</v>
      </c>
    </row>
    <row r="51" spans="1:19" x14ac:dyDescent="0.3">
      <c r="A51" s="1"/>
      <c r="K51" s="26">
        <f t="shared" si="19"/>
        <v>0</v>
      </c>
      <c r="L51">
        <f t="shared" si="20"/>
        <v>0</v>
      </c>
      <c r="M51">
        <f t="shared" si="21"/>
        <v>0</v>
      </c>
      <c r="N51">
        <f t="shared" si="22"/>
        <v>0</v>
      </c>
      <c r="O51">
        <f t="shared" si="23"/>
        <v>0</v>
      </c>
      <c r="P51">
        <f t="shared" si="24"/>
        <v>0</v>
      </c>
      <c r="Q51" s="26">
        <f t="shared" si="25"/>
        <v>0</v>
      </c>
      <c r="R51" s="26">
        <f t="shared" si="26"/>
        <v>0</v>
      </c>
      <c r="S51" t="str">
        <f t="shared" si="27"/>
        <v>ESCLUDERE</v>
      </c>
    </row>
    <row r="52" spans="1:19" x14ac:dyDescent="0.3">
      <c r="A52" s="1"/>
      <c r="K52" s="26">
        <f t="shared" si="19"/>
        <v>0</v>
      </c>
      <c r="L52">
        <f t="shared" si="20"/>
        <v>0</v>
      </c>
      <c r="M52">
        <f t="shared" si="21"/>
        <v>0</v>
      </c>
      <c r="N52">
        <f t="shared" si="22"/>
        <v>0</v>
      </c>
      <c r="O52">
        <f t="shared" si="23"/>
        <v>0</v>
      </c>
      <c r="P52">
        <f t="shared" si="24"/>
        <v>0</v>
      </c>
      <c r="Q52" s="26">
        <f t="shared" si="25"/>
        <v>0</v>
      </c>
      <c r="R52" s="26">
        <f t="shared" si="26"/>
        <v>0</v>
      </c>
      <c r="S52" t="str">
        <f t="shared" si="27"/>
        <v>ESCLUDERE</v>
      </c>
    </row>
    <row r="53" spans="1:19" x14ac:dyDescent="0.3">
      <c r="A53" s="1"/>
      <c r="K53" s="26">
        <f t="shared" si="19"/>
        <v>0</v>
      </c>
      <c r="L53">
        <f t="shared" si="20"/>
        <v>0</v>
      </c>
      <c r="M53">
        <f t="shared" si="21"/>
        <v>0</v>
      </c>
      <c r="N53">
        <f t="shared" si="22"/>
        <v>0</v>
      </c>
      <c r="O53">
        <f t="shared" si="23"/>
        <v>0</v>
      </c>
      <c r="P53">
        <f t="shared" si="24"/>
        <v>0</v>
      </c>
      <c r="Q53" s="26">
        <f t="shared" si="25"/>
        <v>0</v>
      </c>
      <c r="R53" s="26">
        <f t="shared" si="26"/>
        <v>0</v>
      </c>
      <c r="S53" t="str">
        <f t="shared" si="27"/>
        <v>ESCLUDERE</v>
      </c>
    </row>
    <row r="54" spans="1:19" x14ac:dyDescent="0.3">
      <c r="A54" s="1"/>
      <c r="K54" s="26">
        <f t="shared" si="19"/>
        <v>0</v>
      </c>
      <c r="L54">
        <f t="shared" si="20"/>
        <v>0</v>
      </c>
      <c r="M54">
        <f t="shared" si="21"/>
        <v>0</v>
      </c>
      <c r="N54">
        <f t="shared" si="22"/>
        <v>0</v>
      </c>
      <c r="O54">
        <f t="shared" si="23"/>
        <v>0</v>
      </c>
      <c r="P54">
        <f t="shared" si="24"/>
        <v>0</v>
      </c>
      <c r="Q54" s="26">
        <f t="shared" si="25"/>
        <v>0</v>
      </c>
      <c r="R54" s="26">
        <f t="shared" si="26"/>
        <v>0</v>
      </c>
      <c r="S54" t="str">
        <f t="shared" si="27"/>
        <v>ESCLUDERE</v>
      </c>
    </row>
    <row r="55" spans="1:19" x14ac:dyDescent="0.3">
      <c r="A55" s="1"/>
      <c r="K55" s="26">
        <f t="shared" si="19"/>
        <v>0</v>
      </c>
      <c r="L55">
        <f t="shared" si="20"/>
        <v>0</v>
      </c>
      <c r="M55">
        <f t="shared" si="21"/>
        <v>0</v>
      </c>
      <c r="N55">
        <f t="shared" si="22"/>
        <v>0</v>
      </c>
      <c r="O55">
        <f t="shared" si="23"/>
        <v>0</v>
      </c>
      <c r="P55">
        <f t="shared" si="24"/>
        <v>0</v>
      </c>
      <c r="Q55" s="26">
        <f t="shared" si="25"/>
        <v>0</v>
      </c>
      <c r="R55" s="26">
        <f t="shared" si="26"/>
        <v>0</v>
      </c>
      <c r="S55" t="str">
        <f t="shared" si="27"/>
        <v>ESCLUDERE</v>
      </c>
    </row>
    <row r="56" spans="1:19" x14ac:dyDescent="0.3">
      <c r="A56" s="1"/>
      <c r="K56" s="26">
        <f t="shared" si="19"/>
        <v>0</v>
      </c>
      <c r="L56">
        <f t="shared" si="20"/>
        <v>0</v>
      </c>
      <c r="M56">
        <f t="shared" si="21"/>
        <v>0</v>
      </c>
      <c r="N56">
        <f t="shared" si="22"/>
        <v>0</v>
      </c>
      <c r="O56">
        <f t="shared" si="23"/>
        <v>0</v>
      </c>
      <c r="P56">
        <f t="shared" si="24"/>
        <v>0</v>
      </c>
      <c r="Q56" s="26">
        <f t="shared" si="25"/>
        <v>0</v>
      </c>
      <c r="R56" s="26">
        <f t="shared" si="26"/>
        <v>0</v>
      </c>
      <c r="S56" t="str">
        <f t="shared" si="27"/>
        <v>ESCLUDERE</v>
      </c>
    </row>
    <row r="57" spans="1:19" x14ac:dyDescent="0.3">
      <c r="A57" s="1"/>
      <c r="K57" s="26">
        <f t="shared" si="19"/>
        <v>0</v>
      </c>
      <c r="L57">
        <f t="shared" si="20"/>
        <v>0</v>
      </c>
      <c r="M57">
        <f t="shared" si="21"/>
        <v>0</v>
      </c>
      <c r="N57">
        <f t="shared" si="22"/>
        <v>0</v>
      </c>
      <c r="O57">
        <f t="shared" si="23"/>
        <v>0</v>
      </c>
      <c r="P57">
        <f t="shared" si="24"/>
        <v>0</v>
      </c>
      <c r="Q57" s="26">
        <f t="shared" si="25"/>
        <v>0</v>
      </c>
      <c r="R57" s="26">
        <f t="shared" si="26"/>
        <v>0</v>
      </c>
      <c r="S57" t="str">
        <f t="shared" si="27"/>
        <v>ESCLUDERE</v>
      </c>
    </row>
    <row r="58" spans="1:19" x14ac:dyDescent="0.3">
      <c r="A58" s="1"/>
      <c r="K58" s="26">
        <f t="shared" si="19"/>
        <v>0</v>
      </c>
      <c r="L58">
        <f t="shared" si="20"/>
        <v>0</v>
      </c>
      <c r="M58">
        <f t="shared" si="21"/>
        <v>0</v>
      </c>
      <c r="N58">
        <f t="shared" si="22"/>
        <v>0</v>
      </c>
      <c r="O58">
        <f t="shared" si="23"/>
        <v>0</v>
      </c>
      <c r="P58">
        <f t="shared" si="24"/>
        <v>0</v>
      </c>
      <c r="Q58" s="26">
        <f t="shared" si="25"/>
        <v>0</v>
      </c>
      <c r="R58" s="26">
        <f t="shared" si="26"/>
        <v>0</v>
      </c>
      <c r="S58" t="str">
        <f t="shared" si="27"/>
        <v>ESCLUDERE</v>
      </c>
    </row>
    <row r="59" spans="1:19" x14ac:dyDescent="0.3">
      <c r="A59" s="1"/>
      <c r="K59" s="26">
        <f t="shared" si="19"/>
        <v>0</v>
      </c>
      <c r="L59">
        <f t="shared" si="20"/>
        <v>0</v>
      </c>
      <c r="M59">
        <f t="shared" si="21"/>
        <v>0</v>
      </c>
      <c r="N59">
        <f t="shared" si="22"/>
        <v>0</v>
      </c>
      <c r="O59">
        <f t="shared" si="23"/>
        <v>0</v>
      </c>
      <c r="P59">
        <f t="shared" si="24"/>
        <v>0</v>
      </c>
      <c r="Q59" s="26">
        <f t="shared" si="25"/>
        <v>0</v>
      </c>
      <c r="R59" s="26">
        <f t="shared" si="26"/>
        <v>0</v>
      </c>
      <c r="S59" t="str">
        <f t="shared" si="27"/>
        <v>ESCLUDERE</v>
      </c>
    </row>
    <row r="60" spans="1:19" x14ac:dyDescent="0.3">
      <c r="A60" s="1"/>
      <c r="K60" s="26">
        <f t="shared" si="19"/>
        <v>0</v>
      </c>
      <c r="L60">
        <f t="shared" si="20"/>
        <v>0</v>
      </c>
      <c r="M60">
        <f t="shared" si="21"/>
        <v>0</v>
      </c>
      <c r="N60">
        <f t="shared" si="22"/>
        <v>0</v>
      </c>
      <c r="O60">
        <f t="shared" si="23"/>
        <v>0</v>
      </c>
      <c r="P60">
        <f t="shared" si="24"/>
        <v>0</v>
      </c>
      <c r="Q60" s="26">
        <f t="shared" si="25"/>
        <v>0</v>
      </c>
      <c r="R60" s="26">
        <f t="shared" si="26"/>
        <v>0</v>
      </c>
      <c r="S60" t="str">
        <f t="shared" si="27"/>
        <v>ESCLUDERE</v>
      </c>
    </row>
    <row r="61" spans="1:19" x14ac:dyDescent="0.3">
      <c r="A61" s="1"/>
      <c r="K61" s="26">
        <f t="shared" si="19"/>
        <v>0</v>
      </c>
      <c r="L61">
        <f t="shared" si="20"/>
        <v>0</v>
      </c>
      <c r="M61">
        <f t="shared" si="21"/>
        <v>0</v>
      </c>
      <c r="N61">
        <f t="shared" si="22"/>
        <v>0</v>
      </c>
      <c r="O61">
        <f t="shared" si="23"/>
        <v>0</v>
      </c>
      <c r="P61">
        <f t="shared" si="24"/>
        <v>0</v>
      </c>
      <c r="Q61" s="26">
        <f t="shared" si="25"/>
        <v>0</v>
      </c>
      <c r="R61" s="26">
        <f t="shared" si="26"/>
        <v>0</v>
      </c>
      <c r="S61" t="str">
        <f>IF(A61=A150,IF(AND(R61&gt;0.7,R150&gt;0.7),"OK","ESCLUDERE"),"")</f>
        <v>ESCLUDERE</v>
      </c>
    </row>
    <row r="62" spans="1:19" x14ac:dyDescent="0.3">
      <c r="A62" s="2"/>
      <c r="K62">
        <f t="shared" si="19"/>
        <v>0</v>
      </c>
      <c r="L62">
        <f t="shared" si="20"/>
        <v>0</v>
      </c>
      <c r="M62">
        <f t="shared" si="21"/>
        <v>0</v>
      </c>
      <c r="N62">
        <f t="shared" si="22"/>
        <v>0</v>
      </c>
      <c r="O62">
        <f t="shared" si="23"/>
        <v>0</v>
      </c>
      <c r="P62">
        <f t="shared" si="24"/>
        <v>0</v>
      </c>
      <c r="Q62">
        <f t="shared" si="25"/>
        <v>0</v>
      </c>
      <c r="R62">
        <f t="shared" si="26"/>
        <v>0</v>
      </c>
      <c r="S62" t="str">
        <f t="shared" ref="S62:S104" si="28">IF(A62=A63,IF(AND(R62&gt;0.7,R63&gt;0.7),"OK","ESCLUDERE"),"")</f>
        <v>ESCLUDERE</v>
      </c>
    </row>
    <row r="63" spans="1:19" x14ac:dyDescent="0.3">
      <c r="A63" s="2"/>
      <c r="K63">
        <f t="shared" si="19"/>
        <v>0</v>
      </c>
      <c r="L63">
        <f t="shared" si="20"/>
        <v>0</v>
      </c>
      <c r="M63">
        <f t="shared" si="21"/>
        <v>0</v>
      </c>
      <c r="N63">
        <f t="shared" si="22"/>
        <v>0</v>
      </c>
      <c r="O63">
        <f t="shared" si="23"/>
        <v>0</v>
      </c>
      <c r="P63">
        <f t="shared" si="24"/>
        <v>0</v>
      </c>
      <c r="Q63">
        <f t="shared" si="25"/>
        <v>0</v>
      </c>
      <c r="R63">
        <f t="shared" si="26"/>
        <v>0</v>
      </c>
      <c r="S63" t="str">
        <f t="shared" si="28"/>
        <v>ESCLUDERE</v>
      </c>
    </row>
    <row r="64" spans="1:19" x14ac:dyDescent="0.3">
      <c r="A64" s="2"/>
      <c r="K64">
        <f t="shared" si="19"/>
        <v>0</v>
      </c>
      <c r="L64">
        <f t="shared" si="20"/>
        <v>0</v>
      </c>
      <c r="M64">
        <f t="shared" si="21"/>
        <v>0</v>
      </c>
      <c r="N64">
        <f t="shared" si="22"/>
        <v>0</v>
      </c>
      <c r="O64">
        <f t="shared" si="23"/>
        <v>0</v>
      </c>
      <c r="P64">
        <f t="shared" si="24"/>
        <v>0</v>
      </c>
      <c r="Q64">
        <f t="shared" si="25"/>
        <v>0</v>
      </c>
      <c r="R64">
        <f t="shared" si="26"/>
        <v>0</v>
      </c>
      <c r="S64" t="str">
        <f t="shared" si="28"/>
        <v>ESCLUDERE</v>
      </c>
    </row>
    <row r="65" spans="1:19" x14ac:dyDescent="0.3">
      <c r="A65" s="2"/>
      <c r="K65">
        <f t="shared" si="19"/>
        <v>0</v>
      </c>
      <c r="L65">
        <f t="shared" si="20"/>
        <v>0</v>
      </c>
      <c r="M65">
        <f t="shared" si="21"/>
        <v>0</v>
      </c>
      <c r="N65">
        <f t="shared" si="22"/>
        <v>0</v>
      </c>
      <c r="O65">
        <f t="shared" si="23"/>
        <v>0</v>
      </c>
      <c r="P65">
        <f t="shared" si="24"/>
        <v>0</v>
      </c>
      <c r="Q65">
        <f t="shared" si="25"/>
        <v>0</v>
      </c>
      <c r="R65">
        <f t="shared" si="26"/>
        <v>0</v>
      </c>
      <c r="S65" t="str">
        <f t="shared" si="28"/>
        <v>ESCLUDERE</v>
      </c>
    </row>
    <row r="66" spans="1:19" x14ac:dyDescent="0.3">
      <c r="A66" s="2"/>
      <c r="K66">
        <f t="shared" si="19"/>
        <v>0</v>
      </c>
      <c r="L66">
        <f t="shared" si="20"/>
        <v>0</v>
      </c>
      <c r="M66">
        <f t="shared" si="21"/>
        <v>0</v>
      </c>
      <c r="N66">
        <f t="shared" si="22"/>
        <v>0</v>
      </c>
      <c r="O66">
        <f t="shared" si="23"/>
        <v>0</v>
      </c>
      <c r="P66">
        <f t="shared" si="24"/>
        <v>0</v>
      </c>
      <c r="Q66">
        <f t="shared" si="25"/>
        <v>0</v>
      </c>
      <c r="R66">
        <f t="shared" si="26"/>
        <v>0</v>
      </c>
      <c r="S66" t="str">
        <f t="shared" si="28"/>
        <v>ESCLUDERE</v>
      </c>
    </row>
    <row r="67" spans="1:19" x14ac:dyDescent="0.3">
      <c r="A67" s="2"/>
      <c r="K67">
        <f t="shared" si="19"/>
        <v>0</v>
      </c>
      <c r="L67">
        <f t="shared" si="20"/>
        <v>0</v>
      </c>
      <c r="M67">
        <f t="shared" si="21"/>
        <v>0</v>
      </c>
      <c r="N67">
        <f t="shared" si="22"/>
        <v>0</v>
      </c>
      <c r="O67">
        <f t="shared" si="23"/>
        <v>0</v>
      </c>
      <c r="P67">
        <f t="shared" si="24"/>
        <v>0</v>
      </c>
      <c r="Q67">
        <f t="shared" si="25"/>
        <v>0</v>
      </c>
      <c r="R67">
        <f t="shared" si="26"/>
        <v>0</v>
      </c>
      <c r="S67" t="str">
        <f t="shared" si="28"/>
        <v>ESCLUDERE</v>
      </c>
    </row>
    <row r="68" spans="1:19" x14ac:dyDescent="0.3">
      <c r="A68" s="2"/>
      <c r="K68">
        <f t="shared" si="19"/>
        <v>0</v>
      </c>
      <c r="L68">
        <f t="shared" si="20"/>
        <v>0</v>
      </c>
      <c r="M68">
        <f t="shared" si="21"/>
        <v>0</v>
      </c>
      <c r="N68">
        <f t="shared" si="22"/>
        <v>0</v>
      </c>
      <c r="O68">
        <f t="shared" si="23"/>
        <v>0</v>
      </c>
      <c r="P68">
        <f t="shared" si="24"/>
        <v>0</v>
      </c>
      <c r="Q68">
        <f t="shared" si="25"/>
        <v>0</v>
      </c>
      <c r="R68">
        <f t="shared" si="26"/>
        <v>0</v>
      </c>
      <c r="S68" t="str">
        <f t="shared" si="28"/>
        <v>ESCLUDERE</v>
      </c>
    </row>
    <row r="69" spans="1:19" x14ac:dyDescent="0.3">
      <c r="A69" s="2"/>
      <c r="K69">
        <f t="shared" si="19"/>
        <v>0</v>
      </c>
      <c r="L69">
        <f t="shared" si="20"/>
        <v>0</v>
      </c>
      <c r="M69">
        <f t="shared" si="21"/>
        <v>0</v>
      </c>
      <c r="N69">
        <f t="shared" si="22"/>
        <v>0</v>
      </c>
      <c r="O69">
        <f t="shared" si="23"/>
        <v>0</v>
      </c>
      <c r="P69">
        <f t="shared" si="24"/>
        <v>0</v>
      </c>
      <c r="Q69">
        <f t="shared" si="25"/>
        <v>0</v>
      </c>
      <c r="R69">
        <f t="shared" si="26"/>
        <v>0</v>
      </c>
      <c r="S69" t="str">
        <f t="shared" si="28"/>
        <v>ESCLUDERE</v>
      </c>
    </row>
    <row r="70" spans="1:19" x14ac:dyDescent="0.3">
      <c r="A70" s="2"/>
      <c r="K70">
        <f t="shared" si="19"/>
        <v>0</v>
      </c>
      <c r="L70">
        <f t="shared" si="20"/>
        <v>0</v>
      </c>
      <c r="M70">
        <f t="shared" si="21"/>
        <v>0</v>
      </c>
      <c r="N70">
        <f t="shared" si="22"/>
        <v>0</v>
      </c>
      <c r="O70">
        <f t="shared" si="23"/>
        <v>0</v>
      </c>
      <c r="P70">
        <f t="shared" si="24"/>
        <v>0</v>
      </c>
      <c r="Q70">
        <f t="shared" si="25"/>
        <v>0</v>
      </c>
      <c r="R70">
        <f t="shared" si="26"/>
        <v>0</v>
      </c>
      <c r="S70" t="str">
        <f t="shared" si="28"/>
        <v>ESCLUDERE</v>
      </c>
    </row>
    <row r="71" spans="1:19" x14ac:dyDescent="0.3">
      <c r="A71" s="2"/>
      <c r="K71">
        <f t="shared" si="19"/>
        <v>0</v>
      </c>
      <c r="L71">
        <f t="shared" si="20"/>
        <v>0</v>
      </c>
      <c r="M71">
        <f t="shared" si="21"/>
        <v>0</v>
      </c>
      <c r="N71">
        <f t="shared" si="22"/>
        <v>0</v>
      </c>
      <c r="O71">
        <f t="shared" si="23"/>
        <v>0</v>
      </c>
      <c r="P71">
        <f t="shared" si="24"/>
        <v>0</v>
      </c>
      <c r="Q71">
        <f t="shared" si="25"/>
        <v>0</v>
      </c>
      <c r="R71">
        <f t="shared" si="26"/>
        <v>0</v>
      </c>
      <c r="S71" t="str">
        <f t="shared" si="28"/>
        <v>ESCLUDERE</v>
      </c>
    </row>
    <row r="72" spans="1:19" x14ac:dyDescent="0.3">
      <c r="A72" s="2"/>
      <c r="K72">
        <f t="shared" si="19"/>
        <v>0</v>
      </c>
      <c r="L72">
        <f t="shared" si="20"/>
        <v>0</v>
      </c>
      <c r="M72">
        <f t="shared" si="21"/>
        <v>0</v>
      </c>
      <c r="N72">
        <f t="shared" si="22"/>
        <v>0</v>
      </c>
      <c r="O72">
        <f t="shared" si="23"/>
        <v>0</v>
      </c>
      <c r="P72">
        <f t="shared" si="24"/>
        <v>0</v>
      </c>
      <c r="Q72">
        <f t="shared" si="25"/>
        <v>0</v>
      </c>
      <c r="R72">
        <f t="shared" si="26"/>
        <v>0</v>
      </c>
      <c r="S72" t="str">
        <f t="shared" si="28"/>
        <v>ESCLUDERE</v>
      </c>
    </row>
    <row r="73" spans="1:19" x14ac:dyDescent="0.3">
      <c r="A73" s="2"/>
      <c r="K73">
        <f t="shared" si="19"/>
        <v>0</v>
      </c>
      <c r="L73">
        <f t="shared" si="20"/>
        <v>0</v>
      </c>
      <c r="M73">
        <f t="shared" si="21"/>
        <v>0</v>
      </c>
      <c r="N73">
        <f t="shared" si="22"/>
        <v>0</v>
      </c>
      <c r="O73">
        <f t="shared" si="23"/>
        <v>0</v>
      </c>
      <c r="P73">
        <f t="shared" si="24"/>
        <v>0</v>
      </c>
      <c r="Q73">
        <f t="shared" si="25"/>
        <v>0</v>
      </c>
      <c r="R73">
        <f t="shared" si="26"/>
        <v>0</v>
      </c>
      <c r="S73" t="str">
        <f t="shared" si="28"/>
        <v>ESCLUDERE</v>
      </c>
    </row>
    <row r="74" spans="1:19" x14ac:dyDescent="0.3">
      <c r="A74" s="2"/>
      <c r="K74">
        <f t="shared" si="19"/>
        <v>0</v>
      </c>
      <c r="L74">
        <f t="shared" si="20"/>
        <v>0</v>
      </c>
      <c r="M74">
        <f t="shared" si="21"/>
        <v>0</v>
      </c>
      <c r="N74">
        <f t="shared" si="22"/>
        <v>0</v>
      </c>
      <c r="O74">
        <f t="shared" si="23"/>
        <v>0</v>
      </c>
      <c r="P74">
        <f t="shared" si="24"/>
        <v>0</v>
      </c>
      <c r="Q74">
        <f t="shared" si="25"/>
        <v>0</v>
      </c>
      <c r="R74">
        <f t="shared" si="26"/>
        <v>0</v>
      </c>
      <c r="S74" t="str">
        <f t="shared" si="28"/>
        <v>ESCLUDERE</v>
      </c>
    </row>
    <row r="75" spans="1:19" x14ac:dyDescent="0.3">
      <c r="A75" s="2"/>
      <c r="K75">
        <f t="shared" si="19"/>
        <v>0</v>
      </c>
      <c r="L75">
        <f t="shared" si="20"/>
        <v>0</v>
      </c>
      <c r="M75">
        <f t="shared" si="21"/>
        <v>0</v>
      </c>
      <c r="N75">
        <f t="shared" si="22"/>
        <v>0</v>
      </c>
      <c r="O75">
        <f t="shared" si="23"/>
        <v>0</v>
      </c>
      <c r="P75">
        <f t="shared" si="24"/>
        <v>0</v>
      </c>
      <c r="Q75">
        <f t="shared" si="25"/>
        <v>0</v>
      </c>
      <c r="R75">
        <f t="shared" si="26"/>
        <v>0</v>
      </c>
      <c r="S75" t="str">
        <f t="shared" si="28"/>
        <v>ESCLUDERE</v>
      </c>
    </row>
    <row r="76" spans="1:19" x14ac:dyDescent="0.3">
      <c r="A76" s="2"/>
      <c r="K76">
        <f t="shared" si="19"/>
        <v>0</v>
      </c>
      <c r="L76">
        <f t="shared" si="20"/>
        <v>0</v>
      </c>
      <c r="M76">
        <f t="shared" si="21"/>
        <v>0</v>
      </c>
      <c r="N76">
        <f t="shared" si="22"/>
        <v>0</v>
      </c>
      <c r="O76">
        <f t="shared" si="23"/>
        <v>0</v>
      </c>
      <c r="P76">
        <f t="shared" si="24"/>
        <v>0</v>
      </c>
      <c r="Q76">
        <f t="shared" si="25"/>
        <v>0</v>
      </c>
      <c r="R76">
        <f t="shared" si="26"/>
        <v>0</v>
      </c>
      <c r="S76" t="str">
        <f t="shared" si="28"/>
        <v>ESCLUDERE</v>
      </c>
    </row>
    <row r="77" spans="1:19" x14ac:dyDescent="0.3">
      <c r="A77" s="2"/>
      <c r="K77">
        <f t="shared" si="19"/>
        <v>0</v>
      </c>
      <c r="L77">
        <f t="shared" si="20"/>
        <v>0</v>
      </c>
      <c r="M77">
        <f t="shared" si="21"/>
        <v>0</v>
      </c>
      <c r="N77">
        <f t="shared" si="22"/>
        <v>0</v>
      </c>
      <c r="O77">
        <f t="shared" si="23"/>
        <v>0</v>
      </c>
      <c r="P77">
        <f t="shared" si="24"/>
        <v>0</v>
      </c>
      <c r="Q77">
        <f t="shared" si="25"/>
        <v>0</v>
      </c>
      <c r="R77">
        <f t="shared" si="26"/>
        <v>0</v>
      </c>
      <c r="S77" t="str">
        <f t="shared" si="28"/>
        <v>ESCLUDERE</v>
      </c>
    </row>
    <row r="78" spans="1:19" x14ac:dyDescent="0.3">
      <c r="A78" s="2"/>
      <c r="K78">
        <f t="shared" si="19"/>
        <v>0</v>
      </c>
      <c r="L78">
        <f t="shared" si="20"/>
        <v>0</v>
      </c>
      <c r="M78">
        <f t="shared" si="21"/>
        <v>0</v>
      </c>
      <c r="N78">
        <f t="shared" si="22"/>
        <v>0</v>
      </c>
      <c r="O78">
        <f t="shared" si="23"/>
        <v>0</v>
      </c>
      <c r="P78">
        <f t="shared" si="24"/>
        <v>0</v>
      </c>
      <c r="Q78">
        <f t="shared" si="25"/>
        <v>0</v>
      </c>
      <c r="R78">
        <f t="shared" si="26"/>
        <v>0</v>
      </c>
      <c r="S78" t="str">
        <f t="shared" si="28"/>
        <v>ESCLUDERE</v>
      </c>
    </row>
    <row r="79" spans="1:19" x14ac:dyDescent="0.3">
      <c r="A79" s="2"/>
      <c r="K79">
        <f t="shared" si="19"/>
        <v>0</v>
      </c>
      <c r="L79">
        <f t="shared" si="20"/>
        <v>0</v>
      </c>
      <c r="M79">
        <f t="shared" si="21"/>
        <v>0</v>
      </c>
      <c r="N79">
        <f t="shared" si="22"/>
        <v>0</v>
      </c>
      <c r="O79">
        <f t="shared" si="23"/>
        <v>0</v>
      </c>
      <c r="P79">
        <f t="shared" si="24"/>
        <v>0</v>
      </c>
      <c r="Q79">
        <f t="shared" si="25"/>
        <v>0</v>
      </c>
      <c r="R79">
        <f t="shared" si="26"/>
        <v>0</v>
      </c>
      <c r="S79" t="str">
        <f t="shared" si="28"/>
        <v>ESCLUDERE</v>
      </c>
    </row>
    <row r="80" spans="1:19" x14ac:dyDescent="0.3">
      <c r="A80" s="2"/>
      <c r="K80">
        <f t="shared" si="19"/>
        <v>0</v>
      </c>
      <c r="L80">
        <f t="shared" si="20"/>
        <v>0</v>
      </c>
      <c r="M80">
        <f t="shared" si="21"/>
        <v>0</v>
      </c>
      <c r="N80">
        <f t="shared" si="22"/>
        <v>0</v>
      </c>
      <c r="O80">
        <f t="shared" si="23"/>
        <v>0</v>
      </c>
      <c r="P80">
        <f t="shared" si="24"/>
        <v>0</v>
      </c>
      <c r="Q80">
        <f t="shared" si="25"/>
        <v>0</v>
      </c>
      <c r="R80">
        <f t="shared" si="26"/>
        <v>0</v>
      </c>
      <c r="S80" t="str">
        <f t="shared" si="28"/>
        <v>ESCLUDERE</v>
      </c>
    </row>
    <row r="81" spans="1:19" x14ac:dyDescent="0.3">
      <c r="A81" s="2"/>
      <c r="K81">
        <f t="shared" si="19"/>
        <v>0</v>
      </c>
      <c r="L81">
        <f t="shared" si="20"/>
        <v>0</v>
      </c>
      <c r="M81">
        <f t="shared" si="21"/>
        <v>0</v>
      </c>
      <c r="N81">
        <f t="shared" si="22"/>
        <v>0</v>
      </c>
      <c r="O81">
        <f t="shared" si="23"/>
        <v>0</v>
      </c>
      <c r="P81">
        <f t="shared" si="24"/>
        <v>0</v>
      </c>
      <c r="Q81">
        <f t="shared" si="25"/>
        <v>0</v>
      </c>
      <c r="R81">
        <f t="shared" si="26"/>
        <v>0</v>
      </c>
      <c r="S81" t="str">
        <f t="shared" si="28"/>
        <v>ESCLUDERE</v>
      </c>
    </row>
    <row r="82" spans="1:19" x14ac:dyDescent="0.3">
      <c r="A82" s="2"/>
      <c r="K82">
        <f t="shared" si="19"/>
        <v>0</v>
      </c>
      <c r="L82">
        <f t="shared" si="20"/>
        <v>0</v>
      </c>
      <c r="M82">
        <f t="shared" si="21"/>
        <v>0</v>
      </c>
      <c r="N82">
        <f t="shared" si="22"/>
        <v>0</v>
      </c>
      <c r="O82">
        <f t="shared" si="23"/>
        <v>0</v>
      </c>
      <c r="P82">
        <f t="shared" si="24"/>
        <v>0</v>
      </c>
      <c r="Q82">
        <f t="shared" si="25"/>
        <v>0</v>
      </c>
      <c r="R82">
        <f t="shared" si="26"/>
        <v>0</v>
      </c>
      <c r="S82" t="str">
        <f t="shared" si="28"/>
        <v>ESCLUDERE</v>
      </c>
    </row>
    <row r="83" spans="1:19" x14ac:dyDescent="0.3">
      <c r="A83" s="2"/>
      <c r="K83">
        <f t="shared" si="19"/>
        <v>0</v>
      </c>
      <c r="L83">
        <f t="shared" si="20"/>
        <v>0</v>
      </c>
      <c r="M83">
        <f t="shared" si="21"/>
        <v>0</v>
      </c>
      <c r="N83">
        <f t="shared" si="22"/>
        <v>0</v>
      </c>
      <c r="O83">
        <f t="shared" si="23"/>
        <v>0</v>
      </c>
      <c r="P83">
        <f t="shared" si="24"/>
        <v>0</v>
      </c>
      <c r="Q83">
        <f t="shared" si="25"/>
        <v>0</v>
      </c>
      <c r="R83">
        <f t="shared" si="26"/>
        <v>0</v>
      </c>
      <c r="S83" t="str">
        <f t="shared" si="28"/>
        <v>ESCLUDERE</v>
      </c>
    </row>
    <row r="84" spans="1:19" x14ac:dyDescent="0.3">
      <c r="A84" s="2"/>
      <c r="K84">
        <f t="shared" si="19"/>
        <v>0</v>
      </c>
      <c r="L84">
        <f t="shared" si="20"/>
        <v>0</v>
      </c>
      <c r="M84">
        <f t="shared" si="21"/>
        <v>0</v>
      </c>
      <c r="N84">
        <f t="shared" si="22"/>
        <v>0</v>
      </c>
      <c r="O84">
        <f t="shared" si="23"/>
        <v>0</v>
      </c>
      <c r="P84">
        <f t="shared" si="24"/>
        <v>0</v>
      </c>
      <c r="Q84">
        <f t="shared" si="25"/>
        <v>0</v>
      </c>
      <c r="R84">
        <f t="shared" si="26"/>
        <v>0</v>
      </c>
      <c r="S84" t="str">
        <f t="shared" si="28"/>
        <v>ESCLUDERE</v>
      </c>
    </row>
    <row r="85" spans="1:19" x14ac:dyDescent="0.3">
      <c r="A85" s="2"/>
      <c r="K85">
        <f t="shared" si="19"/>
        <v>0</v>
      </c>
      <c r="L85">
        <f t="shared" si="20"/>
        <v>0</v>
      </c>
      <c r="M85">
        <f t="shared" si="21"/>
        <v>0</v>
      </c>
      <c r="N85">
        <f t="shared" si="22"/>
        <v>0</v>
      </c>
      <c r="O85">
        <f t="shared" si="23"/>
        <v>0</v>
      </c>
      <c r="P85">
        <f t="shared" si="24"/>
        <v>0</v>
      </c>
      <c r="Q85">
        <f t="shared" si="25"/>
        <v>0</v>
      </c>
      <c r="R85">
        <f t="shared" si="26"/>
        <v>0</v>
      </c>
      <c r="S85" t="str">
        <f t="shared" si="28"/>
        <v>ESCLUDERE</v>
      </c>
    </row>
    <row r="86" spans="1:19" x14ac:dyDescent="0.3">
      <c r="A86" s="2"/>
      <c r="K86">
        <f t="shared" si="19"/>
        <v>0</v>
      </c>
      <c r="L86">
        <f t="shared" si="20"/>
        <v>0</v>
      </c>
      <c r="M86">
        <f t="shared" si="21"/>
        <v>0</v>
      </c>
      <c r="N86">
        <f t="shared" si="22"/>
        <v>0</v>
      </c>
      <c r="O86">
        <f t="shared" si="23"/>
        <v>0</v>
      </c>
      <c r="P86">
        <f t="shared" si="24"/>
        <v>0</v>
      </c>
      <c r="Q86">
        <f t="shared" si="25"/>
        <v>0</v>
      </c>
      <c r="R86">
        <f t="shared" si="26"/>
        <v>0</v>
      </c>
      <c r="S86" t="str">
        <f t="shared" si="28"/>
        <v>ESCLUDERE</v>
      </c>
    </row>
    <row r="87" spans="1:19" x14ac:dyDescent="0.3">
      <c r="A87" s="2"/>
      <c r="K87">
        <f t="shared" si="19"/>
        <v>0</v>
      </c>
      <c r="L87">
        <f t="shared" si="20"/>
        <v>0</v>
      </c>
      <c r="M87">
        <f t="shared" si="21"/>
        <v>0</v>
      </c>
      <c r="N87">
        <f t="shared" si="22"/>
        <v>0</v>
      </c>
      <c r="O87">
        <f t="shared" si="23"/>
        <v>0</v>
      </c>
      <c r="P87">
        <f t="shared" si="24"/>
        <v>0</v>
      </c>
      <c r="Q87">
        <f t="shared" si="25"/>
        <v>0</v>
      </c>
      <c r="R87">
        <f t="shared" si="26"/>
        <v>0</v>
      </c>
      <c r="S87" t="str">
        <f t="shared" si="28"/>
        <v>ESCLUDERE</v>
      </c>
    </row>
    <row r="88" spans="1:19" x14ac:dyDescent="0.3">
      <c r="A88" s="2"/>
      <c r="K88">
        <f t="shared" si="19"/>
        <v>0</v>
      </c>
      <c r="L88">
        <f t="shared" si="20"/>
        <v>0</v>
      </c>
      <c r="M88">
        <f t="shared" si="21"/>
        <v>0</v>
      </c>
      <c r="N88">
        <f t="shared" si="22"/>
        <v>0</v>
      </c>
      <c r="O88">
        <f t="shared" si="23"/>
        <v>0</v>
      </c>
      <c r="P88">
        <f t="shared" si="24"/>
        <v>0</v>
      </c>
      <c r="Q88">
        <f t="shared" si="25"/>
        <v>0</v>
      </c>
      <c r="R88">
        <f t="shared" si="26"/>
        <v>0</v>
      </c>
      <c r="S88" t="str">
        <f t="shared" si="28"/>
        <v>ESCLUDERE</v>
      </c>
    </row>
    <row r="89" spans="1:19" x14ac:dyDescent="0.3">
      <c r="A89" s="2"/>
      <c r="K89">
        <f t="shared" si="19"/>
        <v>0</v>
      </c>
      <c r="L89">
        <f t="shared" si="20"/>
        <v>0</v>
      </c>
      <c r="M89">
        <f t="shared" si="21"/>
        <v>0</v>
      </c>
      <c r="N89">
        <f t="shared" si="22"/>
        <v>0</v>
      </c>
      <c r="O89">
        <f t="shared" si="23"/>
        <v>0</v>
      </c>
      <c r="P89">
        <f t="shared" si="24"/>
        <v>0</v>
      </c>
      <c r="Q89">
        <f t="shared" si="25"/>
        <v>0</v>
      </c>
      <c r="R89">
        <f t="shared" si="26"/>
        <v>0</v>
      </c>
      <c r="S89" t="str">
        <f t="shared" si="28"/>
        <v>ESCLUDERE</v>
      </c>
    </row>
    <row r="90" spans="1:19" x14ac:dyDescent="0.3">
      <c r="A90" s="2"/>
      <c r="K90">
        <f t="shared" si="19"/>
        <v>0</v>
      </c>
      <c r="L90">
        <f t="shared" si="20"/>
        <v>0</v>
      </c>
      <c r="M90">
        <f t="shared" si="21"/>
        <v>0</v>
      </c>
      <c r="N90">
        <f t="shared" si="22"/>
        <v>0</v>
      </c>
      <c r="O90">
        <f t="shared" si="23"/>
        <v>0</v>
      </c>
      <c r="P90">
        <f t="shared" si="24"/>
        <v>0</v>
      </c>
      <c r="Q90">
        <f t="shared" si="25"/>
        <v>0</v>
      </c>
      <c r="R90">
        <f t="shared" si="26"/>
        <v>0</v>
      </c>
      <c r="S90" t="str">
        <f t="shared" si="28"/>
        <v>ESCLUDERE</v>
      </c>
    </row>
    <row r="91" spans="1:19" x14ac:dyDescent="0.3">
      <c r="A91" s="2"/>
      <c r="K91">
        <f t="shared" si="19"/>
        <v>0</v>
      </c>
      <c r="L91">
        <f t="shared" si="20"/>
        <v>0</v>
      </c>
      <c r="M91">
        <f t="shared" si="21"/>
        <v>0</v>
      </c>
      <c r="N91">
        <f t="shared" si="22"/>
        <v>0</v>
      </c>
      <c r="O91">
        <f t="shared" si="23"/>
        <v>0</v>
      </c>
      <c r="P91">
        <f t="shared" si="24"/>
        <v>0</v>
      </c>
      <c r="Q91">
        <f t="shared" si="25"/>
        <v>0</v>
      </c>
      <c r="R91">
        <f t="shared" si="26"/>
        <v>0</v>
      </c>
      <c r="S91" t="str">
        <f t="shared" si="28"/>
        <v>ESCLUDERE</v>
      </c>
    </row>
    <row r="92" spans="1:19" x14ac:dyDescent="0.3">
      <c r="A92" s="2"/>
      <c r="K92">
        <f t="shared" si="19"/>
        <v>0</v>
      </c>
      <c r="L92">
        <f t="shared" si="20"/>
        <v>0</v>
      </c>
      <c r="M92">
        <f t="shared" si="21"/>
        <v>0</v>
      </c>
      <c r="N92">
        <f t="shared" si="22"/>
        <v>0</v>
      </c>
      <c r="O92">
        <f t="shared" si="23"/>
        <v>0</v>
      </c>
      <c r="P92">
        <f t="shared" si="24"/>
        <v>0</v>
      </c>
      <c r="Q92">
        <f t="shared" si="25"/>
        <v>0</v>
      </c>
      <c r="R92">
        <f t="shared" si="26"/>
        <v>0</v>
      </c>
      <c r="S92" t="str">
        <f t="shared" si="28"/>
        <v>ESCLUDERE</v>
      </c>
    </row>
    <row r="93" spans="1:19" x14ac:dyDescent="0.3">
      <c r="A93" s="2"/>
      <c r="K93">
        <f t="shared" si="19"/>
        <v>0</v>
      </c>
      <c r="L93">
        <f t="shared" si="20"/>
        <v>0</v>
      </c>
      <c r="M93">
        <f t="shared" si="21"/>
        <v>0</v>
      </c>
      <c r="N93">
        <f t="shared" si="22"/>
        <v>0</v>
      </c>
      <c r="O93">
        <f t="shared" si="23"/>
        <v>0</v>
      </c>
      <c r="P93">
        <f t="shared" si="24"/>
        <v>0</v>
      </c>
      <c r="Q93">
        <f t="shared" si="25"/>
        <v>0</v>
      </c>
      <c r="R93">
        <f t="shared" si="26"/>
        <v>0</v>
      </c>
      <c r="S93" t="str">
        <f t="shared" si="28"/>
        <v>ESCLUDERE</v>
      </c>
    </row>
    <row r="94" spans="1:19" x14ac:dyDescent="0.3">
      <c r="A94" s="2"/>
      <c r="K94">
        <f t="shared" si="19"/>
        <v>0</v>
      </c>
      <c r="L94">
        <f t="shared" si="20"/>
        <v>0</v>
      </c>
      <c r="M94">
        <f t="shared" si="21"/>
        <v>0</v>
      </c>
      <c r="N94">
        <f t="shared" si="22"/>
        <v>0</v>
      </c>
      <c r="O94">
        <f t="shared" si="23"/>
        <v>0</v>
      </c>
      <c r="P94">
        <f t="shared" si="24"/>
        <v>0</v>
      </c>
      <c r="Q94">
        <f t="shared" si="25"/>
        <v>0</v>
      </c>
      <c r="R94">
        <f t="shared" si="26"/>
        <v>0</v>
      </c>
      <c r="S94" t="str">
        <f t="shared" si="28"/>
        <v>ESCLUDERE</v>
      </c>
    </row>
    <row r="95" spans="1:19" x14ac:dyDescent="0.3">
      <c r="A95" s="2"/>
      <c r="K95">
        <f t="shared" si="19"/>
        <v>0</v>
      </c>
      <c r="L95">
        <f t="shared" si="20"/>
        <v>0</v>
      </c>
      <c r="M95">
        <f t="shared" si="21"/>
        <v>0</v>
      </c>
      <c r="N95">
        <f t="shared" si="22"/>
        <v>0</v>
      </c>
      <c r="O95">
        <f t="shared" si="23"/>
        <v>0</v>
      </c>
      <c r="P95">
        <f t="shared" si="24"/>
        <v>0</v>
      </c>
      <c r="Q95">
        <f t="shared" si="25"/>
        <v>0</v>
      </c>
      <c r="R95">
        <f t="shared" si="26"/>
        <v>0</v>
      </c>
      <c r="S95" t="str">
        <f t="shared" si="28"/>
        <v>ESCLUDERE</v>
      </c>
    </row>
    <row r="96" spans="1:19" x14ac:dyDescent="0.3">
      <c r="A96" s="2"/>
      <c r="K96">
        <f t="shared" si="19"/>
        <v>0</v>
      </c>
      <c r="L96">
        <f t="shared" si="20"/>
        <v>0</v>
      </c>
      <c r="M96">
        <f t="shared" si="21"/>
        <v>0</v>
      </c>
      <c r="N96">
        <f t="shared" si="22"/>
        <v>0</v>
      </c>
      <c r="O96">
        <f t="shared" si="23"/>
        <v>0</v>
      </c>
      <c r="P96">
        <f t="shared" si="24"/>
        <v>0</v>
      </c>
      <c r="Q96">
        <f t="shared" si="25"/>
        <v>0</v>
      </c>
      <c r="R96">
        <f t="shared" si="26"/>
        <v>0</v>
      </c>
      <c r="S96" t="str">
        <f t="shared" si="28"/>
        <v>ESCLUDERE</v>
      </c>
    </row>
    <row r="97" spans="1:19" x14ac:dyDescent="0.3">
      <c r="A97" s="2"/>
      <c r="K97">
        <f t="shared" si="19"/>
        <v>0</v>
      </c>
      <c r="L97">
        <f t="shared" si="20"/>
        <v>0</v>
      </c>
      <c r="M97">
        <f t="shared" si="21"/>
        <v>0</v>
      </c>
      <c r="N97">
        <f t="shared" si="22"/>
        <v>0</v>
      </c>
      <c r="O97">
        <f t="shared" si="23"/>
        <v>0</v>
      </c>
      <c r="P97">
        <f t="shared" si="24"/>
        <v>0</v>
      </c>
      <c r="Q97">
        <f t="shared" si="25"/>
        <v>0</v>
      </c>
      <c r="R97">
        <f t="shared" si="26"/>
        <v>0</v>
      </c>
      <c r="S97" t="str">
        <f t="shared" si="28"/>
        <v>ESCLUDERE</v>
      </c>
    </row>
    <row r="98" spans="1:19" x14ac:dyDescent="0.3">
      <c r="A98" s="2"/>
      <c r="K98">
        <f t="shared" si="19"/>
        <v>0</v>
      </c>
      <c r="L98">
        <f t="shared" si="20"/>
        <v>0</v>
      </c>
      <c r="M98">
        <f t="shared" si="21"/>
        <v>0</v>
      </c>
      <c r="N98">
        <f t="shared" si="22"/>
        <v>0</v>
      </c>
      <c r="O98">
        <f t="shared" si="23"/>
        <v>0</v>
      </c>
      <c r="P98">
        <f t="shared" si="24"/>
        <v>0</v>
      </c>
      <c r="Q98">
        <f t="shared" si="25"/>
        <v>0</v>
      </c>
      <c r="R98">
        <f t="shared" si="26"/>
        <v>0</v>
      </c>
      <c r="S98" t="str">
        <f t="shared" si="28"/>
        <v>ESCLUDERE</v>
      </c>
    </row>
    <row r="99" spans="1:19" x14ac:dyDescent="0.3">
      <c r="A99" s="2"/>
      <c r="K99">
        <f t="shared" si="19"/>
        <v>0</v>
      </c>
      <c r="L99">
        <f t="shared" si="20"/>
        <v>0</v>
      </c>
      <c r="M99">
        <f t="shared" si="21"/>
        <v>0</v>
      </c>
      <c r="N99">
        <f t="shared" si="22"/>
        <v>0</v>
      </c>
      <c r="O99">
        <f t="shared" si="23"/>
        <v>0</v>
      </c>
      <c r="P99">
        <f t="shared" si="24"/>
        <v>0</v>
      </c>
      <c r="Q99">
        <f t="shared" si="25"/>
        <v>0</v>
      </c>
      <c r="R99">
        <f t="shared" si="26"/>
        <v>0</v>
      </c>
      <c r="S99" t="str">
        <f t="shared" si="28"/>
        <v>ESCLUDERE</v>
      </c>
    </row>
    <row r="100" spans="1:19" x14ac:dyDescent="0.3">
      <c r="A100" s="2"/>
      <c r="K100">
        <f t="shared" si="19"/>
        <v>0</v>
      </c>
      <c r="L100">
        <f t="shared" si="20"/>
        <v>0</v>
      </c>
      <c r="M100">
        <f t="shared" si="21"/>
        <v>0</v>
      </c>
      <c r="N100">
        <f t="shared" si="22"/>
        <v>0</v>
      </c>
      <c r="O100">
        <f t="shared" si="23"/>
        <v>0</v>
      </c>
      <c r="P100">
        <f t="shared" si="24"/>
        <v>0</v>
      </c>
      <c r="Q100">
        <f t="shared" si="25"/>
        <v>0</v>
      </c>
      <c r="R100">
        <f t="shared" si="26"/>
        <v>0</v>
      </c>
      <c r="S100" t="str">
        <f t="shared" si="28"/>
        <v>ESCLUDERE</v>
      </c>
    </row>
    <row r="101" spans="1:19" x14ac:dyDescent="0.3">
      <c r="A101" s="2"/>
      <c r="K101">
        <f t="shared" si="19"/>
        <v>0</v>
      </c>
      <c r="L101">
        <f t="shared" si="20"/>
        <v>0</v>
      </c>
      <c r="M101">
        <f t="shared" si="21"/>
        <v>0</v>
      </c>
      <c r="N101">
        <f t="shared" si="22"/>
        <v>0</v>
      </c>
      <c r="O101">
        <f t="shared" si="23"/>
        <v>0</v>
      </c>
      <c r="P101">
        <f t="shared" si="24"/>
        <v>0</v>
      </c>
      <c r="Q101">
        <f t="shared" si="25"/>
        <v>0</v>
      </c>
      <c r="R101">
        <f t="shared" si="26"/>
        <v>0</v>
      </c>
      <c r="S101" t="str">
        <f t="shared" si="28"/>
        <v>ESCLUDERE</v>
      </c>
    </row>
    <row r="102" spans="1:19" x14ac:dyDescent="0.3">
      <c r="A102" s="2"/>
      <c r="K102">
        <f t="shared" si="19"/>
        <v>0</v>
      </c>
      <c r="L102">
        <f t="shared" si="20"/>
        <v>0</v>
      </c>
      <c r="M102">
        <f t="shared" si="21"/>
        <v>0</v>
      </c>
      <c r="N102">
        <f t="shared" si="22"/>
        <v>0</v>
      </c>
      <c r="O102">
        <f t="shared" si="23"/>
        <v>0</v>
      </c>
      <c r="P102">
        <f t="shared" si="24"/>
        <v>0</v>
      </c>
      <c r="Q102">
        <f t="shared" si="25"/>
        <v>0</v>
      </c>
      <c r="R102">
        <f t="shared" si="26"/>
        <v>0</v>
      </c>
      <c r="S102" t="str">
        <f t="shared" si="28"/>
        <v>ESCLUDERE</v>
      </c>
    </row>
    <row r="103" spans="1:19" x14ac:dyDescent="0.3">
      <c r="A103" s="2"/>
      <c r="K103">
        <f t="shared" si="19"/>
        <v>0</v>
      </c>
      <c r="L103">
        <f t="shared" si="20"/>
        <v>0</v>
      </c>
      <c r="M103">
        <f t="shared" si="21"/>
        <v>0</v>
      </c>
      <c r="N103">
        <f t="shared" si="22"/>
        <v>0</v>
      </c>
      <c r="O103">
        <f t="shared" si="23"/>
        <v>0</v>
      </c>
      <c r="P103">
        <f t="shared" si="24"/>
        <v>0</v>
      </c>
      <c r="Q103">
        <f t="shared" si="25"/>
        <v>0</v>
      </c>
      <c r="R103">
        <f t="shared" si="26"/>
        <v>0</v>
      </c>
      <c r="S103" t="str">
        <f t="shared" si="28"/>
        <v>ESCLUDERE</v>
      </c>
    </row>
    <row r="104" spans="1:19" x14ac:dyDescent="0.3">
      <c r="A104" s="2"/>
      <c r="K104">
        <f t="shared" si="19"/>
        <v>0</v>
      </c>
      <c r="L104">
        <f t="shared" si="20"/>
        <v>0</v>
      </c>
      <c r="M104">
        <f t="shared" si="21"/>
        <v>0</v>
      </c>
      <c r="N104">
        <f t="shared" si="22"/>
        <v>0</v>
      </c>
      <c r="O104">
        <f t="shared" si="23"/>
        <v>0</v>
      </c>
      <c r="P104">
        <f t="shared" si="24"/>
        <v>0</v>
      </c>
      <c r="Q104">
        <f t="shared" si="25"/>
        <v>0</v>
      </c>
      <c r="R104">
        <f t="shared" si="26"/>
        <v>0</v>
      </c>
      <c r="S104" t="str">
        <f t="shared" si="28"/>
        <v>ESCLUDERE</v>
      </c>
    </row>
    <row r="105" spans="1:19" x14ac:dyDescent="0.3">
      <c r="A105" s="2"/>
      <c r="K105">
        <f t="shared" si="19"/>
        <v>0</v>
      </c>
      <c r="L105">
        <f t="shared" si="20"/>
        <v>0</v>
      </c>
      <c r="M105">
        <f t="shared" si="21"/>
        <v>0</v>
      </c>
      <c r="N105">
        <f t="shared" si="22"/>
        <v>0</v>
      </c>
      <c r="O105">
        <f t="shared" si="23"/>
        <v>0</v>
      </c>
      <c r="P105">
        <f t="shared" si="24"/>
        <v>0</v>
      </c>
      <c r="Q105">
        <f t="shared" si="25"/>
        <v>0</v>
      </c>
      <c r="R105">
        <f t="shared" si="26"/>
        <v>0</v>
      </c>
      <c r="S105" t="str">
        <f>IF(A105=A150,IF(AND(R105&gt;0.7,R150&gt;0.7),"OK","ESCLUDERE"),"")</f>
        <v>ESCLUDERE</v>
      </c>
    </row>
    <row r="106" spans="1:19" x14ac:dyDescent="0.3">
      <c r="A106" s="2"/>
      <c r="K106">
        <f t="shared" si="19"/>
        <v>0</v>
      </c>
      <c r="L106">
        <f t="shared" si="20"/>
        <v>0</v>
      </c>
      <c r="M106">
        <f t="shared" si="21"/>
        <v>0</v>
      </c>
      <c r="N106">
        <f t="shared" si="22"/>
        <v>0</v>
      </c>
      <c r="O106">
        <f t="shared" si="23"/>
        <v>0</v>
      </c>
      <c r="P106">
        <f t="shared" si="24"/>
        <v>0</v>
      </c>
      <c r="Q106">
        <f t="shared" si="25"/>
        <v>0</v>
      </c>
      <c r="R106">
        <f t="shared" si="26"/>
        <v>0</v>
      </c>
      <c r="S106" t="str">
        <f t="shared" ref="S106:S149" si="29">IF(A106=A107,IF(AND(R106&gt;0.7,R107&gt;0.7),"OK","ESCLUDERE"),"")</f>
        <v>ESCLUDERE</v>
      </c>
    </row>
    <row r="107" spans="1:19" x14ac:dyDescent="0.3">
      <c r="A107" s="2"/>
      <c r="K107">
        <f t="shared" si="19"/>
        <v>0</v>
      </c>
      <c r="L107">
        <f t="shared" si="20"/>
        <v>0</v>
      </c>
      <c r="M107">
        <f t="shared" si="21"/>
        <v>0</v>
      </c>
      <c r="N107">
        <f t="shared" si="22"/>
        <v>0</v>
      </c>
      <c r="O107">
        <f t="shared" si="23"/>
        <v>0</v>
      </c>
      <c r="P107">
        <f t="shared" si="24"/>
        <v>0</v>
      </c>
      <c r="Q107">
        <f t="shared" si="25"/>
        <v>0</v>
      </c>
      <c r="R107">
        <f t="shared" si="26"/>
        <v>0</v>
      </c>
      <c r="S107" t="str">
        <f t="shared" si="29"/>
        <v>ESCLUDERE</v>
      </c>
    </row>
    <row r="108" spans="1:19" x14ac:dyDescent="0.3">
      <c r="A108" s="2"/>
      <c r="K108">
        <f t="shared" si="19"/>
        <v>0</v>
      </c>
      <c r="L108">
        <f t="shared" si="20"/>
        <v>0</v>
      </c>
      <c r="M108">
        <f t="shared" si="21"/>
        <v>0</v>
      </c>
      <c r="N108">
        <f t="shared" si="22"/>
        <v>0</v>
      </c>
      <c r="O108">
        <f t="shared" si="23"/>
        <v>0</v>
      </c>
      <c r="P108">
        <f t="shared" si="24"/>
        <v>0</v>
      </c>
      <c r="Q108">
        <f t="shared" si="25"/>
        <v>0</v>
      </c>
      <c r="R108">
        <f t="shared" si="26"/>
        <v>0</v>
      </c>
      <c r="S108" t="str">
        <f t="shared" si="29"/>
        <v>ESCLUDERE</v>
      </c>
    </row>
    <row r="109" spans="1:19" x14ac:dyDescent="0.3">
      <c r="A109" s="2"/>
      <c r="K109">
        <f t="shared" si="19"/>
        <v>0</v>
      </c>
      <c r="L109">
        <f t="shared" si="20"/>
        <v>0</v>
      </c>
      <c r="M109">
        <f t="shared" si="21"/>
        <v>0</v>
      </c>
      <c r="N109">
        <f t="shared" si="22"/>
        <v>0</v>
      </c>
      <c r="O109">
        <f t="shared" si="23"/>
        <v>0</v>
      </c>
      <c r="P109">
        <f t="shared" si="24"/>
        <v>0</v>
      </c>
      <c r="Q109">
        <f t="shared" si="25"/>
        <v>0</v>
      </c>
      <c r="R109">
        <f t="shared" si="26"/>
        <v>0</v>
      </c>
      <c r="S109" t="str">
        <f t="shared" si="29"/>
        <v>ESCLUDERE</v>
      </c>
    </row>
    <row r="110" spans="1:19" x14ac:dyDescent="0.3">
      <c r="A110" s="2"/>
      <c r="K110">
        <f t="shared" si="19"/>
        <v>0</v>
      </c>
      <c r="L110">
        <f t="shared" si="20"/>
        <v>0</v>
      </c>
      <c r="M110">
        <f t="shared" si="21"/>
        <v>0</v>
      </c>
      <c r="N110">
        <f t="shared" si="22"/>
        <v>0</v>
      </c>
      <c r="O110">
        <f t="shared" si="23"/>
        <v>0</v>
      </c>
      <c r="P110">
        <f t="shared" si="24"/>
        <v>0</v>
      </c>
      <c r="Q110">
        <f t="shared" si="25"/>
        <v>0</v>
      </c>
      <c r="R110">
        <f t="shared" si="26"/>
        <v>0</v>
      </c>
      <c r="S110" t="str">
        <f t="shared" si="29"/>
        <v>ESCLUDERE</v>
      </c>
    </row>
    <row r="111" spans="1:19" x14ac:dyDescent="0.3">
      <c r="A111" s="2"/>
      <c r="K111">
        <f t="shared" si="19"/>
        <v>0</v>
      </c>
      <c r="L111">
        <f t="shared" si="20"/>
        <v>0</v>
      </c>
      <c r="M111">
        <f t="shared" si="21"/>
        <v>0</v>
      </c>
      <c r="N111">
        <f t="shared" si="22"/>
        <v>0</v>
      </c>
      <c r="O111">
        <f t="shared" si="23"/>
        <v>0</v>
      </c>
      <c r="P111">
        <f t="shared" si="24"/>
        <v>0</v>
      </c>
      <c r="Q111">
        <f t="shared" si="25"/>
        <v>0</v>
      </c>
      <c r="R111">
        <f t="shared" si="26"/>
        <v>0</v>
      </c>
      <c r="S111" t="str">
        <f t="shared" si="29"/>
        <v>ESCLUDERE</v>
      </c>
    </row>
    <row r="112" spans="1:19" x14ac:dyDescent="0.3">
      <c r="A112" s="2"/>
      <c r="K112">
        <f t="shared" si="19"/>
        <v>0</v>
      </c>
      <c r="L112">
        <f t="shared" si="20"/>
        <v>0</v>
      </c>
      <c r="M112">
        <f t="shared" si="21"/>
        <v>0</v>
      </c>
      <c r="N112">
        <f t="shared" si="22"/>
        <v>0</v>
      </c>
      <c r="O112">
        <f t="shared" si="23"/>
        <v>0</v>
      </c>
      <c r="P112">
        <f t="shared" si="24"/>
        <v>0</v>
      </c>
      <c r="Q112">
        <f t="shared" si="25"/>
        <v>0</v>
      </c>
      <c r="R112">
        <f t="shared" si="26"/>
        <v>0</v>
      </c>
      <c r="S112" t="str">
        <f t="shared" si="29"/>
        <v>ESCLUDERE</v>
      </c>
    </row>
    <row r="113" spans="1:19" x14ac:dyDescent="0.3">
      <c r="A113" s="2"/>
      <c r="K113">
        <f t="shared" si="19"/>
        <v>0</v>
      </c>
      <c r="L113">
        <f t="shared" si="20"/>
        <v>0</v>
      </c>
      <c r="M113">
        <f t="shared" si="21"/>
        <v>0</v>
      </c>
      <c r="N113">
        <f t="shared" si="22"/>
        <v>0</v>
      </c>
      <c r="O113">
        <f t="shared" si="23"/>
        <v>0</v>
      </c>
      <c r="P113">
        <f t="shared" si="24"/>
        <v>0</v>
      </c>
      <c r="Q113">
        <f t="shared" si="25"/>
        <v>0</v>
      </c>
      <c r="R113">
        <f t="shared" si="26"/>
        <v>0</v>
      </c>
      <c r="S113" t="str">
        <f t="shared" si="29"/>
        <v>ESCLUDERE</v>
      </c>
    </row>
    <row r="114" spans="1:19" x14ac:dyDescent="0.3">
      <c r="A114" s="2"/>
      <c r="K114">
        <f t="shared" si="19"/>
        <v>0</v>
      </c>
      <c r="L114">
        <f t="shared" si="20"/>
        <v>0</v>
      </c>
      <c r="M114">
        <f t="shared" si="21"/>
        <v>0</v>
      </c>
      <c r="N114">
        <f t="shared" si="22"/>
        <v>0</v>
      </c>
      <c r="O114">
        <f t="shared" si="23"/>
        <v>0</v>
      </c>
      <c r="P114">
        <f t="shared" si="24"/>
        <v>0</v>
      </c>
      <c r="Q114">
        <f t="shared" si="25"/>
        <v>0</v>
      </c>
      <c r="R114">
        <f t="shared" si="26"/>
        <v>0</v>
      </c>
      <c r="S114" t="str">
        <f t="shared" si="29"/>
        <v>ESCLUDERE</v>
      </c>
    </row>
    <row r="115" spans="1:19" x14ac:dyDescent="0.3">
      <c r="A115" s="2"/>
      <c r="K115">
        <f t="shared" si="19"/>
        <v>0</v>
      </c>
      <c r="L115">
        <f t="shared" si="20"/>
        <v>0</v>
      </c>
      <c r="M115">
        <f t="shared" si="21"/>
        <v>0</v>
      </c>
      <c r="N115">
        <f t="shared" si="22"/>
        <v>0</v>
      </c>
      <c r="O115">
        <f t="shared" si="23"/>
        <v>0</v>
      </c>
      <c r="P115">
        <f t="shared" si="24"/>
        <v>0</v>
      </c>
      <c r="Q115">
        <f t="shared" si="25"/>
        <v>0</v>
      </c>
      <c r="R115">
        <f t="shared" si="26"/>
        <v>0</v>
      </c>
      <c r="S115" t="str">
        <f t="shared" si="29"/>
        <v>ESCLUDERE</v>
      </c>
    </row>
    <row r="116" spans="1:19" x14ac:dyDescent="0.3">
      <c r="A116" s="2"/>
      <c r="K116">
        <f t="shared" si="19"/>
        <v>0</v>
      </c>
      <c r="L116">
        <f t="shared" si="20"/>
        <v>0</v>
      </c>
      <c r="M116">
        <f t="shared" si="21"/>
        <v>0</v>
      </c>
      <c r="N116">
        <f t="shared" si="22"/>
        <v>0</v>
      </c>
      <c r="O116">
        <f t="shared" si="23"/>
        <v>0</v>
      </c>
      <c r="P116">
        <f t="shared" si="24"/>
        <v>0</v>
      </c>
      <c r="Q116">
        <f t="shared" si="25"/>
        <v>0</v>
      </c>
      <c r="R116">
        <f t="shared" si="26"/>
        <v>0</v>
      </c>
      <c r="S116" t="str">
        <f t="shared" si="29"/>
        <v>ESCLUDERE</v>
      </c>
    </row>
    <row r="117" spans="1:19" x14ac:dyDescent="0.3">
      <c r="A117" s="2"/>
      <c r="K117">
        <f t="shared" si="19"/>
        <v>0</v>
      </c>
      <c r="L117">
        <f t="shared" si="20"/>
        <v>0</v>
      </c>
      <c r="M117">
        <f t="shared" si="21"/>
        <v>0</v>
      </c>
      <c r="N117">
        <f t="shared" si="22"/>
        <v>0</v>
      </c>
      <c r="O117">
        <f t="shared" si="23"/>
        <v>0</v>
      </c>
      <c r="P117">
        <f t="shared" si="24"/>
        <v>0</v>
      </c>
      <c r="Q117">
        <f t="shared" si="25"/>
        <v>0</v>
      </c>
      <c r="R117">
        <f t="shared" si="26"/>
        <v>0</v>
      </c>
      <c r="S117" t="str">
        <f t="shared" si="29"/>
        <v>ESCLUDERE</v>
      </c>
    </row>
    <row r="118" spans="1:19" x14ac:dyDescent="0.3">
      <c r="A118" s="2"/>
      <c r="K118">
        <f t="shared" si="19"/>
        <v>0</v>
      </c>
      <c r="L118">
        <f t="shared" si="20"/>
        <v>0</v>
      </c>
      <c r="M118">
        <f t="shared" si="21"/>
        <v>0</v>
      </c>
      <c r="N118">
        <f t="shared" si="22"/>
        <v>0</v>
      </c>
      <c r="O118">
        <f t="shared" si="23"/>
        <v>0</v>
      </c>
      <c r="P118">
        <f t="shared" si="24"/>
        <v>0</v>
      </c>
      <c r="Q118">
        <f t="shared" si="25"/>
        <v>0</v>
      </c>
      <c r="R118">
        <f t="shared" si="26"/>
        <v>0</v>
      </c>
      <c r="S118" t="str">
        <f t="shared" si="29"/>
        <v>ESCLUDERE</v>
      </c>
    </row>
    <row r="119" spans="1:19" x14ac:dyDescent="0.3">
      <c r="A119" s="2"/>
      <c r="K119">
        <f t="shared" si="19"/>
        <v>0</v>
      </c>
      <c r="L119">
        <f t="shared" si="20"/>
        <v>0</v>
      </c>
      <c r="M119">
        <f t="shared" si="21"/>
        <v>0</v>
      </c>
      <c r="N119">
        <f t="shared" si="22"/>
        <v>0</v>
      </c>
      <c r="O119">
        <f t="shared" si="23"/>
        <v>0</v>
      </c>
      <c r="P119">
        <f t="shared" si="24"/>
        <v>0</v>
      </c>
      <c r="Q119">
        <f t="shared" si="25"/>
        <v>0</v>
      </c>
      <c r="R119">
        <f t="shared" si="26"/>
        <v>0</v>
      </c>
      <c r="S119" t="str">
        <f t="shared" si="29"/>
        <v>ESCLUDERE</v>
      </c>
    </row>
    <row r="120" spans="1:19" x14ac:dyDescent="0.3">
      <c r="A120" s="2"/>
      <c r="K120">
        <f t="shared" si="19"/>
        <v>0</v>
      </c>
      <c r="L120">
        <f t="shared" si="20"/>
        <v>0</v>
      </c>
      <c r="M120">
        <f t="shared" si="21"/>
        <v>0</v>
      </c>
      <c r="N120">
        <f t="shared" si="22"/>
        <v>0</v>
      </c>
      <c r="O120">
        <f t="shared" si="23"/>
        <v>0</v>
      </c>
      <c r="P120">
        <f t="shared" si="24"/>
        <v>0</v>
      </c>
      <c r="Q120">
        <f t="shared" si="25"/>
        <v>0</v>
      </c>
      <c r="R120">
        <f t="shared" si="26"/>
        <v>0</v>
      </c>
      <c r="S120" t="str">
        <f t="shared" si="29"/>
        <v>ESCLUDERE</v>
      </c>
    </row>
    <row r="121" spans="1:19" x14ac:dyDescent="0.3">
      <c r="A121" s="2"/>
      <c r="K121">
        <f t="shared" si="19"/>
        <v>0</v>
      </c>
      <c r="L121">
        <f t="shared" si="20"/>
        <v>0</v>
      </c>
      <c r="M121">
        <f t="shared" si="21"/>
        <v>0</v>
      </c>
      <c r="N121">
        <f t="shared" si="22"/>
        <v>0</v>
      </c>
      <c r="O121">
        <f t="shared" si="23"/>
        <v>0</v>
      </c>
      <c r="P121">
        <f t="shared" si="24"/>
        <v>0</v>
      </c>
      <c r="Q121">
        <f t="shared" si="25"/>
        <v>0</v>
      </c>
      <c r="R121">
        <f t="shared" si="26"/>
        <v>0</v>
      </c>
      <c r="S121" t="str">
        <f t="shared" si="29"/>
        <v>ESCLUDERE</v>
      </c>
    </row>
    <row r="122" spans="1:19" x14ac:dyDescent="0.3">
      <c r="A122" s="2"/>
      <c r="K122">
        <f t="shared" si="19"/>
        <v>0</v>
      </c>
      <c r="L122">
        <f t="shared" si="20"/>
        <v>0</v>
      </c>
      <c r="M122">
        <f t="shared" si="21"/>
        <v>0</v>
      </c>
      <c r="N122">
        <f t="shared" si="22"/>
        <v>0</v>
      </c>
      <c r="O122">
        <f t="shared" si="23"/>
        <v>0</v>
      </c>
      <c r="P122">
        <f t="shared" si="24"/>
        <v>0</v>
      </c>
      <c r="Q122">
        <f t="shared" si="25"/>
        <v>0</v>
      </c>
      <c r="R122">
        <f t="shared" si="26"/>
        <v>0</v>
      </c>
      <c r="S122" t="str">
        <f t="shared" si="29"/>
        <v>ESCLUDERE</v>
      </c>
    </row>
    <row r="123" spans="1:19" x14ac:dyDescent="0.3">
      <c r="A123" s="2"/>
      <c r="K123">
        <f t="shared" si="19"/>
        <v>0</v>
      </c>
      <c r="L123">
        <f t="shared" si="20"/>
        <v>0</v>
      </c>
      <c r="M123">
        <f t="shared" si="21"/>
        <v>0</v>
      </c>
      <c r="N123">
        <f t="shared" si="22"/>
        <v>0</v>
      </c>
      <c r="O123">
        <f t="shared" si="23"/>
        <v>0</v>
      </c>
      <c r="P123">
        <f t="shared" si="24"/>
        <v>0</v>
      </c>
      <c r="Q123">
        <f t="shared" si="25"/>
        <v>0</v>
      </c>
      <c r="R123">
        <f t="shared" si="26"/>
        <v>0</v>
      </c>
      <c r="S123" t="str">
        <f t="shared" si="29"/>
        <v>ESCLUDERE</v>
      </c>
    </row>
    <row r="124" spans="1:19" x14ac:dyDescent="0.3">
      <c r="A124" s="2"/>
      <c r="K124">
        <f t="shared" si="19"/>
        <v>0</v>
      </c>
      <c r="L124">
        <f t="shared" si="20"/>
        <v>0</v>
      </c>
      <c r="M124">
        <f t="shared" si="21"/>
        <v>0</v>
      </c>
      <c r="N124">
        <f t="shared" si="22"/>
        <v>0</v>
      </c>
      <c r="O124">
        <f t="shared" si="23"/>
        <v>0</v>
      </c>
      <c r="P124">
        <f t="shared" si="24"/>
        <v>0</v>
      </c>
      <c r="Q124">
        <f t="shared" si="25"/>
        <v>0</v>
      </c>
      <c r="R124">
        <f t="shared" si="26"/>
        <v>0</v>
      </c>
      <c r="S124" t="str">
        <f t="shared" si="29"/>
        <v>ESCLUDERE</v>
      </c>
    </row>
    <row r="125" spans="1:19" x14ac:dyDescent="0.3">
      <c r="A125" s="2"/>
      <c r="K125">
        <f t="shared" si="19"/>
        <v>0</v>
      </c>
      <c r="L125">
        <f t="shared" si="20"/>
        <v>0</v>
      </c>
      <c r="M125">
        <f t="shared" si="21"/>
        <v>0</v>
      </c>
      <c r="N125">
        <f t="shared" si="22"/>
        <v>0</v>
      </c>
      <c r="O125">
        <f t="shared" si="23"/>
        <v>0</v>
      </c>
      <c r="P125">
        <f t="shared" si="24"/>
        <v>0</v>
      </c>
      <c r="Q125">
        <f t="shared" si="25"/>
        <v>0</v>
      </c>
      <c r="R125">
        <f t="shared" si="26"/>
        <v>0</v>
      </c>
      <c r="S125" t="str">
        <f t="shared" si="29"/>
        <v>ESCLUDERE</v>
      </c>
    </row>
    <row r="126" spans="1:19" x14ac:dyDescent="0.3">
      <c r="A126" s="2"/>
      <c r="K126">
        <f t="shared" si="19"/>
        <v>0</v>
      </c>
      <c r="L126">
        <f t="shared" si="20"/>
        <v>0</v>
      </c>
      <c r="M126">
        <f t="shared" si="21"/>
        <v>0</v>
      </c>
      <c r="N126">
        <f t="shared" si="22"/>
        <v>0</v>
      </c>
      <c r="O126">
        <f t="shared" si="23"/>
        <v>0</v>
      </c>
      <c r="P126">
        <f t="shared" si="24"/>
        <v>0</v>
      </c>
      <c r="Q126">
        <f t="shared" si="25"/>
        <v>0</v>
      </c>
      <c r="R126">
        <f t="shared" si="26"/>
        <v>0</v>
      </c>
      <c r="S126" t="str">
        <f t="shared" si="29"/>
        <v>ESCLUDERE</v>
      </c>
    </row>
    <row r="127" spans="1:19" x14ac:dyDescent="0.3">
      <c r="A127" s="2"/>
      <c r="K127">
        <f t="shared" si="19"/>
        <v>0</v>
      </c>
      <c r="L127">
        <f t="shared" si="20"/>
        <v>0</v>
      </c>
      <c r="M127">
        <f t="shared" si="21"/>
        <v>0</v>
      </c>
      <c r="N127">
        <f t="shared" si="22"/>
        <v>0</v>
      </c>
      <c r="O127">
        <f t="shared" si="23"/>
        <v>0</v>
      </c>
      <c r="P127">
        <f t="shared" si="24"/>
        <v>0</v>
      </c>
      <c r="Q127">
        <f t="shared" si="25"/>
        <v>0</v>
      </c>
      <c r="R127">
        <f t="shared" si="26"/>
        <v>0</v>
      </c>
      <c r="S127" t="str">
        <f t="shared" si="29"/>
        <v>ESCLUDERE</v>
      </c>
    </row>
    <row r="128" spans="1:19" x14ac:dyDescent="0.3">
      <c r="A128" s="2"/>
      <c r="K128">
        <f t="shared" si="19"/>
        <v>0</v>
      </c>
      <c r="L128">
        <f t="shared" si="20"/>
        <v>0</v>
      </c>
      <c r="M128">
        <f t="shared" si="21"/>
        <v>0</v>
      </c>
      <c r="N128">
        <f t="shared" si="22"/>
        <v>0</v>
      </c>
      <c r="O128">
        <f t="shared" si="23"/>
        <v>0</v>
      </c>
      <c r="P128">
        <f t="shared" si="24"/>
        <v>0</v>
      </c>
      <c r="Q128">
        <f t="shared" si="25"/>
        <v>0</v>
      </c>
      <c r="R128">
        <f t="shared" si="26"/>
        <v>0</v>
      </c>
      <c r="S128" t="str">
        <f t="shared" si="29"/>
        <v>ESCLUDERE</v>
      </c>
    </row>
    <row r="129" spans="1:19" x14ac:dyDescent="0.3">
      <c r="A129" s="2"/>
      <c r="K129">
        <f t="shared" si="19"/>
        <v>0</v>
      </c>
      <c r="L129">
        <f t="shared" si="20"/>
        <v>0</v>
      </c>
      <c r="M129">
        <f t="shared" si="21"/>
        <v>0</v>
      </c>
      <c r="N129">
        <f t="shared" si="22"/>
        <v>0</v>
      </c>
      <c r="O129">
        <f t="shared" si="23"/>
        <v>0</v>
      </c>
      <c r="P129">
        <f t="shared" si="24"/>
        <v>0</v>
      </c>
      <c r="Q129">
        <f t="shared" si="25"/>
        <v>0</v>
      </c>
      <c r="R129">
        <f t="shared" si="26"/>
        <v>0</v>
      </c>
      <c r="S129" t="str">
        <f t="shared" si="29"/>
        <v>ESCLUDERE</v>
      </c>
    </row>
    <row r="130" spans="1:19" x14ac:dyDescent="0.3">
      <c r="A130" s="2"/>
      <c r="K130">
        <f t="shared" si="19"/>
        <v>0</v>
      </c>
      <c r="L130">
        <f t="shared" si="20"/>
        <v>0</v>
      </c>
      <c r="M130">
        <f t="shared" si="21"/>
        <v>0</v>
      </c>
      <c r="N130">
        <f t="shared" si="22"/>
        <v>0</v>
      </c>
      <c r="O130">
        <f t="shared" si="23"/>
        <v>0</v>
      </c>
      <c r="P130">
        <f t="shared" si="24"/>
        <v>0</v>
      </c>
      <c r="Q130">
        <f t="shared" si="25"/>
        <v>0</v>
      </c>
      <c r="R130">
        <f t="shared" si="26"/>
        <v>0</v>
      </c>
      <c r="S130" t="str">
        <f t="shared" si="29"/>
        <v>ESCLUDERE</v>
      </c>
    </row>
    <row r="131" spans="1:19" x14ac:dyDescent="0.3">
      <c r="A131" s="2"/>
      <c r="K131">
        <f t="shared" si="19"/>
        <v>0</v>
      </c>
      <c r="L131">
        <f t="shared" si="20"/>
        <v>0</v>
      </c>
      <c r="M131">
        <f t="shared" si="21"/>
        <v>0</v>
      </c>
      <c r="N131">
        <f t="shared" si="22"/>
        <v>0</v>
      </c>
      <c r="O131">
        <f t="shared" si="23"/>
        <v>0</v>
      </c>
      <c r="P131">
        <f t="shared" si="24"/>
        <v>0</v>
      </c>
      <c r="Q131">
        <f t="shared" si="25"/>
        <v>0</v>
      </c>
      <c r="R131">
        <f t="shared" si="26"/>
        <v>0</v>
      </c>
      <c r="S131" t="str">
        <f t="shared" si="29"/>
        <v>ESCLUDERE</v>
      </c>
    </row>
    <row r="132" spans="1:19" x14ac:dyDescent="0.3">
      <c r="A132" s="2"/>
      <c r="K132">
        <f t="shared" si="19"/>
        <v>0</v>
      </c>
      <c r="L132">
        <f t="shared" si="20"/>
        <v>0</v>
      </c>
      <c r="M132">
        <f t="shared" si="21"/>
        <v>0</v>
      </c>
      <c r="N132">
        <f t="shared" si="22"/>
        <v>0</v>
      </c>
      <c r="O132">
        <f t="shared" si="23"/>
        <v>0</v>
      </c>
      <c r="P132">
        <f t="shared" si="24"/>
        <v>0</v>
      </c>
      <c r="Q132">
        <f t="shared" si="25"/>
        <v>0</v>
      </c>
      <c r="R132">
        <f t="shared" si="26"/>
        <v>0</v>
      </c>
      <c r="S132" t="str">
        <f t="shared" si="29"/>
        <v>ESCLUDERE</v>
      </c>
    </row>
    <row r="133" spans="1:19" x14ac:dyDescent="0.3">
      <c r="A133" s="2"/>
      <c r="K133">
        <f t="shared" si="19"/>
        <v>0</v>
      </c>
      <c r="L133">
        <f t="shared" si="20"/>
        <v>0</v>
      </c>
      <c r="M133">
        <f t="shared" si="21"/>
        <v>0</v>
      </c>
      <c r="N133">
        <f t="shared" si="22"/>
        <v>0</v>
      </c>
      <c r="O133">
        <f t="shared" si="23"/>
        <v>0</v>
      </c>
      <c r="P133">
        <f t="shared" si="24"/>
        <v>0</v>
      </c>
      <c r="Q133">
        <f t="shared" si="25"/>
        <v>0</v>
      </c>
      <c r="R133">
        <f t="shared" si="26"/>
        <v>0</v>
      </c>
      <c r="S133" t="str">
        <f t="shared" si="29"/>
        <v>ESCLUDERE</v>
      </c>
    </row>
    <row r="134" spans="1:19" x14ac:dyDescent="0.3">
      <c r="A134" s="2"/>
      <c r="K134">
        <f t="shared" si="19"/>
        <v>0</v>
      </c>
      <c r="L134">
        <f t="shared" si="20"/>
        <v>0</v>
      </c>
      <c r="M134">
        <f t="shared" si="21"/>
        <v>0</v>
      </c>
      <c r="N134">
        <f t="shared" si="22"/>
        <v>0</v>
      </c>
      <c r="O134">
        <f t="shared" si="23"/>
        <v>0</v>
      </c>
      <c r="P134">
        <f t="shared" si="24"/>
        <v>0</v>
      </c>
      <c r="Q134">
        <f t="shared" si="25"/>
        <v>0</v>
      </c>
      <c r="R134">
        <f t="shared" si="26"/>
        <v>0</v>
      </c>
      <c r="S134" t="str">
        <f t="shared" si="29"/>
        <v>ESCLUDERE</v>
      </c>
    </row>
    <row r="135" spans="1:19" x14ac:dyDescent="0.3">
      <c r="A135" s="2"/>
      <c r="K135">
        <f t="shared" si="19"/>
        <v>0</v>
      </c>
      <c r="L135">
        <f t="shared" si="20"/>
        <v>0</v>
      </c>
      <c r="M135">
        <f t="shared" si="21"/>
        <v>0</v>
      </c>
      <c r="N135">
        <f t="shared" si="22"/>
        <v>0</v>
      </c>
      <c r="O135">
        <f t="shared" si="23"/>
        <v>0</v>
      </c>
      <c r="P135">
        <f t="shared" si="24"/>
        <v>0</v>
      </c>
      <c r="Q135">
        <f t="shared" si="25"/>
        <v>0</v>
      </c>
      <c r="R135">
        <f t="shared" si="26"/>
        <v>0</v>
      </c>
      <c r="S135" t="str">
        <f t="shared" si="29"/>
        <v>ESCLUDERE</v>
      </c>
    </row>
    <row r="136" spans="1:19" x14ac:dyDescent="0.3">
      <c r="A136" s="2"/>
      <c r="K136">
        <f t="shared" si="19"/>
        <v>0</v>
      </c>
      <c r="L136">
        <f t="shared" si="20"/>
        <v>0</v>
      </c>
      <c r="M136">
        <f t="shared" si="21"/>
        <v>0</v>
      </c>
      <c r="N136">
        <f t="shared" si="22"/>
        <v>0</v>
      </c>
      <c r="O136">
        <f t="shared" si="23"/>
        <v>0</v>
      </c>
      <c r="P136">
        <f t="shared" si="24"/>
        <v>0</v>
      </c>
      <c r="Q136">
        <f t="shared" si="25"/>
        <v>0</v>
      </c>
      <c r="R136">
        <f t="shared" si="26"/>
        <v>0</v>
      </c>
      <c r="S136" t="str">
        <f t="shared" si="29"/>
        <v>ESCLUDERE</v>
      </c>
    </row>
    <row r="137" spans="1:19" x14ac:dyDescent="0.3">
      <c r="A137" s="2"/>
      <c r="K137">
        <f t="shared" si="19"/>
        <v>0</v>
      </c>
      <c r="L137">
        <f t="shared" si="20"/>
        <v>0</v>
      </c>
      <c r="M137">
        <f t="shared" si="21"/>
        <v>0</v>
      </c>
      <c r="N137">
        <f t="shared" si="22"/>
        <v>0</v>
      </c>
      <c r="O137">
        <f t="shared" si="23"/>
        <v>0</v>
      </c>
      <c r="P137">
        <f t="shared" si="24"/>
        <v>0</v>
      </c>
      <c r="Q137">
        <f t="shared" si="25"/>
        <v>0</v>
      </c>
      <c r="R137">
        <f t="shared" si="26"/>
        <v>0</v>
      </c>
      <c r="S137" t="str">
        <f t="shared" si="29"/>
        <v>ESCLUDERE</v>
      </c>
    </row>
    <row r="138" spans="1:19" x14ac:dyDescent="0.3">
      <c r="A138" s="2"/>
      <c r="K138">
        <f t="shared" si="19"/>
        <v>0</v>
      </c>
      <c r="L138">
        <f t="shared" si="20"/>
        <v>0</v>
      </c>
      <c r="M138">
        <f t="shared" si="21"/>
        <v>0</v>
      </c>
      <c r="N138">
        <f t="shared" si="22"/>
        <v>0</v>
      </c>
      <c r="O138">
        <f t="shared" si="23"/>
        <v>0</v>
      </c>
      <c r="P138">
        <f t="shared" si="24"/>
        <v>0</v>
      </c>
      <c r="Q138">
        <f t="shared" si="25"/>
        <v>0</v>
      </c>
      <c r="R138">
        <f t="shared" si="26"/>
        <v>0</v>
      </c>
      <c r="S138" t="str">
        <f t="shared" si="29"/>
        <v>ESCLUDERE</v>
      </c>
    </row>
    <row r="139" spans="1:19" x14ac:dyDescent="0.3">
      <c r="A139" s="2"/>
      <c r="K139">
        <f t="shared" si="19"/>
        <v>0</v>
      </c>
      <c r="L139">
        <f t="shared" si="20"/>
        <v>0</v>
      </c>
      <c r="M139">
        <f t="shared" si="21"/>
        <v>0</v>
      </c>
      <c r="N139">
        <f t="shared" si="22"/>
        <v>0</v>
      </c>
      <c r="O139">
        <f t="shared" si="23"/>
        <v>0</v>
      </c>
      <c r="P139">
        <f t="shared" si="24"/>
        <v>0</v>
      </c>
      <c r="Q139">
        <f t="shared" si="25"/>
        <v>0</v>
      </c>
      <c r="R139">
        <f t="shared" si="26"/>
        <v>0</v>
      </c>
      <c r="S139" t="str">
        <f t="shared" si="29"/>
        <v>ESCLUDERE</v>
      </c>
    </row>
    <row r="140" spans="1:19" x14ac:dyDescent="0.3">
      <c r="A140" s="2"/>
      <c r="K140">
        <f t="shared" si="19"/>
        <v>0</v>
      </c>
      <c r="L140">
        <f t="shared" si="20"/>
        <v>0</v>
      </c>
      <c r="M140">
        <f t="shared" si="21"/>
        <v>0</v>
      </c>
      <c r="N140">
        <f t="shared" si="22"/>
        <v>0</v>
      </c>
      <c r="O140">
        <f t="shared" si="23"/>
        <v>0</v>
      </c>
      <c r="P140">
        <f t="shared" si="24"/>
        <v>0</v>
      </c>
      <c r="Q140">
        <f t="shared" si="25"/>
        <v>0</v>
      </c>
      <c r="R140">
        <f t="shared" si="26"/>
        <v>0</v>
      </c>
      <c r="S140" t="str">
        <f t="shared" si="29"/>
        <v>ESCLUDERE</v>
      </c>
    </row>
    <row r="141" spans="1:19" x14ac:dyDescent="0.3">
      <c r="A141" s="2"/>
      <c r="K141">
        <f t="shared" si="19"/>
        <v>0</v>
      </c>
      <c r="L141">
        <f t="shared" si="20"/>
        <v>0</v>
      </c>
      <c r="M141">
        <f t="shared" si="21"/>
        <v>0</v>
      </c>
      <c r="N141">
        <f t="shared" si="22"/>
        <v>0</v>
      </c>
      <c r="O141">
        <f t="shared" si="23"/>
        <v>0</v>
      </c>
      <c r="P141">
        <f t="shared" si="24"/>
        <v>0</v>
      </c>
      <c r="Q141">
        <f t="shared" si="25"/>
        <v>0</v>
      </c>
      <c r="R141">
        <f t="shared" si="26"/>
        <v>0</v>
      </c>
      <c r="S141" t="str">
        <f t="shared" si="29"/>
        <v>ESCLUDERE</v>
      </c>
    </row>
    <row r="142" spans="1:19" x14ac:dyDescent="0.3">
      <c r="A142" s="2"/>
      <c r="K142">
        <f t="shared" si="19"/>
        <v>0</v>
      </c>
      <c r="L142">
        <f t="shared" si="20"/>
        <v>0</v>
      </c>
      <c r="M142">
        <f t="shared" si="21"/>
        <v>0</v>
      </c>
      <c r="N142">
        <f t="shared" si="22"/>
        <v>0</v>
      </c>
      <c r="O142">
        <f t="shared" si="23"/>
        <v>0</v>
      </c>
      <c r="P142">
        <f t="shared" si="24"/>
        <v>0</v>
      </c>
      <c r="Q142">
        <f t="shared" si="25"/>
        <v>0</v>
      </c>
      <c r="R142">
        <f t="shared" si="26"/>
        <v>0</v>
      </c>
      <c r="S142" t="str">
        <f t="shared" si="29"/>
        <v>ESCLUDERE</v>
      </c>
    </row>
    <row r="143" spans="1:19" x14ac:dyDescent="0.3">
      <c r="A143" s="2"/>
      <c r="K143">
        <f t="shared" si="19"/>
        <v>0</v>
      </c>
      <c r="L143">
        <f t="shared" si="20"/>
        <v>0</v>
      </c>
      <c r="M143">
        <f t="shared" si="21"/>
        <v>0</v>
      </c>
      <c r="N143">
        <f t="shared" si="22"/>
        <v>0</v>
      </c>
      <c r="O143">
        <f t="shared" si="23"/>
        <v>0</v>
      </c>
      <c r="P143">
        <f t="shared" si="24"/>
        <v>0</v>
      </c>
      <c r="Q143">
        <f t="shared" si="25"/>
        <v>0</v>
      </c>
      <c r="R143">
        <f t="shared" si="26"/>
        <v>0</v>
      </c>
      <c r="S143" t="str">
        <f t="shared" si="29"/>
        <v>ESCLUDERE</v>
      </c>
    </row>
    <row r="144" spans="1:19" x14ac:dyDescent="0.3">
      <c r="A144" s="2"/>
      <c r="K144">
        <f t="shared" si="19"/>
        <v>0</v>
      </c>
      <c r="L144">
        <f t="shared" si="20"/>
        <v>0</v>
      </c>
      <c r="M144">
        <f t="shared" si="21"/>
        <v>0</v>
      </c>
      <c r="N144">
        <f t="shared" si="22"/>
        <v>0</v>
      </c>
      <c r="O144">
        <f t="shared" si="23"/>
        <v>0</v>
      </c>
      <c r="P144">
        <f t="shared" si="24"/>
        <v>0</v>
      </c>
      <c r="Q144">
        <f t="shared" si="25"/>
        <v>0</v>
      </c>
      <c r="R144">
        <f t="shared" si="26"/>
        <v>0</v>
      </c>
      <c r="S144" t="str">
        <f t="shared" si="29"/>
        <v>ESCLUDERE</v>
      </c>
    </row>
    <row r="145" spans="1:19" x14ac:dyDescent="0.3">
      <c r="A145" s="2"/>
      <c r="K145">
        <f t="shared" si="19"/>
        <v>0</v>
      </c>
      <c r="L145">
        <f t="shared" si="20"/>
        <v>0</v>
      </c>
      <c r="M145">
        <f t="shared" si="21"/>
        <v>0</v>
      </c>
      <c r="N145">
        <f t="shared" si="22"/>
        <v>0</v>
      </c>
      <c r="O145">
        <f t="shared" si="23"/>
        <v>0</v>
      </c>
      <c r="P145">
        <f t="shared" si="24"/>
        <v>0</v>
      </c>
      <c r="Q145">
        <f t="shared" si="25"/>
        <v>0</v>
      </c>
      <c r="R145">
        <f t="shared" si="26"/>
        <v>0</v>
      </c>
      <c r="S145" t="str">
        <f t="shared" si="29"/>
        <v>ESCLUDERE</v>
      </c>
    </row>
    <row r="146" spans="1:19" x14ac:dyDescent="0.3">
      <c r="A146" s="2"/>
      <c r="K146">
        <f t="shared" si="19"/>
        <v>0</v>
      </c>
      <c r="L146">
        <f t="shared" si="20"/>
        <v>0</v>
      </c>
      <c r="M146">
        <f t="shared" si="21"/>
        <v>0</v>
      </c>
      <c r="N146">
        <f t="shared" si="22"/>
        <v>0</v>
      </c>
      <c r="O146">
        <f t="shared" si="23"/>
        <v>0</v>
      </c>
      <c r="P146">
        <f t="shared" si="24"/>
        <v>0</v>
      </c>
      <c r="Q146">
        <f t="shared" si="25"/>
        <v>0</v>
      </c>
      <c r="R146">
        <f t="shared" si="26"/>
        <v>0</v>
      </c>
      <c r="S146" t="str">
        <f t="shared" si="29"/>
        <v>ESCLUDERE</v>
      </c>
    </row>
    <row r="147" spans="1:19" x14ac:dyDescent="0.3">
      <c r="A147" s="2"/>
      <c r="K147">
        <f t="shared" si="19"/>
        <v>0</v>
      </c>
      <c r="L147">
        <f t="shared" si="20"/>
        <v>0</v>
      </c>
      <c r="M147">
        <f t="shared" si="21"/>
        <v>0</v>
      </c>
      <c r="N147">
        <f t="shared" si="22"/>
        <v>0</v>
      </c>
      <c r="O147">
        <f t="shared" si="23"/>
        <v>0</v>
      </c>
      <c r="P147">
        <f t="shared" si="24"/>
        <v>0</v>
      </c>
      <c r="Q147">
        <f t="shared" si="25"/>
        <v>0</v>
      </c>
      <c r="R147">
        <f t="shared" si="26"/>
        <v>0</v>
      </c>
      <c r="S147" t="str">
        <f t="shared" si="29"/>
        <v>ESCLUDERE</v>
      </c>
    </row>
    <row r="148" spans="1:19" x14ac:dyDescent="0.3">
      <c r="A148" s="2"/>
      <c r="K148">
        <f t="shared" si="19"/>
        <v>0</v>
      </c>
      <c r="L148">
        <f t="shared" si="20"/>
        <v>0</v>
      </c>
      <c r="M148">
        <f t="shared" si="21"/>
        <v>0</v>
      </c>
      <c r="N148">
        <f t="shared" si="22"/>
        <v>0</v>
      </c>
      <c r="O148">
        <f t="shared" si="23"/>
        <v>0</v>
      </c>
      <c r="P148">
        <f t="shared" si="24"/>
        <v>0</v>
      </c>
      <c r="Q148">
        <f t="shared" si="25"/>
        <v>0</v>
      </c>
      <c r="R148">
        <f t="shared" si="26"/>
        <v>0</v>
      </c>
      <c r="S148" t="str">
        <f t="shared" si="29"/>
        <v>ESCLUDERE</v>
      </c>
    </row>
    <row r="149" spans="1:19" x14ac:dyDescent="0.3">
      <c r="A149" s="2"/>
      <c r="K149">
        <f t="shared" si="19"/>
        <v>0</v>
      </c>
      <c r="L149">
        <f t="shared" si="20"/>
        <v>0</v>
      </c>
      <c r="M149">
        <f t="shared" si="21"/>
        <v>0</v>
      </c>
      <c r="N149">
        <f t="shared" si="22"/>
        <v>0</v>
      </c>
      <c r="O149">
        <f t="shared" si="23"/>
        <v>0</v>
      </c>
      <c r="P149">
        <f t="shared" si="24"/>
        <v>0</v>
      </c>
      <c r="Q149">
        <f t="shared" si="25"/>
        <v>0</v>
      </c>
      <c r="R149">
        <f t="shared" si="26"/>
        <v>0</v>
      </c>
      <c r="S149" t="str">
        <f t="shared" si="29"/>
        <v>ESCLUDERE</v>
      </c>
    </row>
    <row r="150" spans="1:19" x14ac:dyDescent="0.3">
      <c r="A150" s="1"/>
      <c r="K150" s="26">
        <f t="shared" si="19"/>
        <v>0</v>
      </c>
      <c r="L150">
        <f t="shared" si="20"/>
        <v>0</v>
      </c>
      <c r="M150">
        <f t="shared" si="21"/>
        <v>0</v>
      </c>
      <c r="N150">
        <f t="shared" si="22"/>
        <v>0</v>
      </c>
      <c r="O150">
        <f t="shared" si="23"/>
        <v>0</v>
      </c>
      <c r="P150">
        <f t="shared" si="24"/>
        <v>0</v>
      </c>
      <c r="Q150" s="26">
        <f t="shared" si="25"/>
        <v>0</v>
      </c>
      <c r="R150" s="26">
        <f t="shared" si="26"/>
        <v>0</v>
      </c>
      <c r="S150" t="str">
        <f t="shared" si="27"/>
        <v>ESCLUDERE</v>
      </c>
    </row>
    <row r="151" spans="1:19" x14ac:dyDescent="0.3">
      <c r="A151" s="1"/>
      <c r="K151" s="26">
        <f t="shared" si="19"/>
        <v>0</v>
      </c>
      <c r="L151">
        <f t="shared" si="20"/>
        <v>0</v>
      </c>
      <c r="M151">
        <f t="shared" si="21"/>
        <v>0</v>
      </c>
      <c r="N151">
        <f t="shared" si="22"/>
        <v>0</v>
      </c>
      <c r="O151">
        <f t="shared" si="23"/>
        <v>0</v>
      </c>
      <c r="P151">
        <f t="shared" si="24"/>
        <v>0</v>
      </c>
      <c r="Q151" s="26">
        <f t="shared" si="25"/>
        <v>0</v>
      </c>
      <c r="R151" s="26">
        <f t="shared" si="26"/>
        <v>0</v>
      </c>
      <c r="S151" t="str">
        <f t="shared" si="27"/>
        <v>ESCLUDERE</v>
      </c>
    </row>
    <row r="152" spans="1:19" x14ac:dyDescent="0.3">
      <c r="A152" s="1"/>
      <c r="K152" s="26">
        <f t="shared" si="19"/>
        <v>0</v>
      </c>
      <c r="L152">
        <f t="shared" si="20"/>
        <v>0</v>
      </c>
      <c r="M152">
        <f t="shared" si="21"/>
        <v>0</v>
      </c>
      <c r="N152">
        <f t="shared" si="22"/>
        <v>0</v>
      </c>
      <c r="O152">
        <f t="shared" si="23"/>
        <v>0</v>
      </c>
      <c r="P152">
        <f t="shared" si="24"/>
        <v>0</v>
      </c>
      <c r="Q152" s="26">
        <f t="shared" si="25"/>
        <v>0</v>
      </c>
      <c r="R152" s="26">
        <f t="shared" si="26"/>
        <v>0</v>
      </c>
      <c r="S152" t="str">
        <f t="shared" si="27"/>
        <v>ESCLUDERE</v>
      </c>
    </row>
    <row r="153" spans="1:19" x14ac:dyDescent="0.3">
      <c r="A153" s="1"/>
      <c r="K153" s="26">
        <f t="shared" si="19"/>
        <v>0</v>
      </c>
      <c r="L153">
        <f t="shared" si="20"/>
        <v>0</v>
      </c>
      <c r="M153">
        <f t="shared" si="21"/>
        <v>0</v>
      </c>
      <c r="N153">
        <f t="shared" si="22"/>
        <v>0</v>
      </c>
      <c r="O153">
        <f t="shared" si="23"/>
        <v>0</v>
      </c>
      <c r="P153">
        <f t="shared" si="24"/>
        <v>0</v>
      </c>
      <c r="Q153" s="26">
        <f t="shared" si="25"/>
        <v>0</v>
      </c>
      <c r="R153" s="26">
        <f t="shared" si="26"/>
        <v>0</v>
      </c>
      <c r="S153" t="str">
        <f t="shared" si="27"/>
        <v>ESCLUDERE</v>
      </c>
    </row>
    <row r="154" spans="1:19" x14ac:dyDescent="0.3">
      <c r="A154" s="1"/>
      <c r="K154" s="26">
        <f t="shared" si="19"/>
        <v>0</v>
      </c>
      <c r="L154">
        <f t="shared" si="20"/>
        <v>0</v>
      </c>
      <c r="M154">
        <f t="shared" si="21"/>
        <v>0</v>
      </c>
      <c r="N154">
        <f t="shared" si="22"/>
        <v>0</v>
      </c>
      <c r="O154">
        <f t="shared" si="23"/>
        <v>0</v>
      </c>
      <c r="P154">
        <f t="shared" si="24"/>
        <v>0</v>
      </c>
      <c r="Q154" s="26">
        <f t="shared" si="25"/>
        <v>0</v>
      </c>
      <c r="R154" s="26">
        <f t="shared" si="26"/>
        <v>0</v>
      </c>
      <c r="S154" t="str">
        <f t="shared" si="27"/>
        <v>ESCLUDERE</v>
      </c>
    </row>
    <row r="155" spans="1:19" x14ac:dyDescent="0.3">
      <c r="A155" s="1"/>
      <c r="K155" s="26">
        <f t="shared" si="19"/>
        <v>0</v>
      </c>
      <c r="L155">
        <f t="shared" si="20"/>
        <v>0</v>
      </c>
      <c r="M155">
        <f t="shared" si="21"/>
        <v>0</v>
      </c>
      <c r="N155">
        <f t="shared" si="22"/>
        <v>0</v>
      </c>
      <c r="O155">
        <f t="shared" si="23"/>
        <v>0</v>
      </c>
      <c r="P155">
        <f t="shared" si="24"/>
        <v>0</v>
      </c>
      <c r="Q155" s="26">
        <f t="shared" si="25"/>
        <v>0</v>
      </c>
      <c r="R155" s="26">
        <f t="shared" si="26"/>
        <v>0</v>
      </c>
      <c r="S155" t="str">
        <f t="shared" si="27"/>
        <v>ESCLUDERE</v>
      </c>
    </row>
    <row r="156" spans="1:19" x14ac:dyDescent="0.3">
      <c r="A156" s="1"/>
      <c r="K156" s="26">
        <f t="shared" si="19"/>
        <v>0</v>
      </c>
      <c r="L156">
        <f t="shared" si="20"/>
        <v>0</v>
      </c>
      <c r="M156">
        <f t="shared" si="21"/>
        <v>0</v>
      </c>
      <c r="N156">
        <f t="shared" si="22"/>
        <v>0</v>
      </c>
      <c r="O156">
        <f t="shared" si="23"/>
        <v>0</v>
      </c>
      <c r="P156">
        <f t="shared" si="24"/>
        <v>0</v>
      </c>
      <c r="Q156" s="26">
        <f t="shared" si="25"/>
        <v>0</v>
      </c>
      <c r="R156" s="26">
        <f t="shared" si="26"/>
        <v>0</v>
      </c>
      <c r="S156" t="str">
        <f t="shared" si="27"/>
        <v>ESCLUDERE</v>
      </c>
    </row>
    <row r="157" spans="1:19" x14ac:dyDescent="0.3">
      <c r="A157" s="1"/>
      <c r="K157" s="26">
        <f t="shared" si="19"/>
        <v>0</v>
      </c>
      <c r="L157">
        <f t="shared" si="20"/>
        <v>0</v>
      </c>
      <c r="M157">
        <f t="shared" si="21"/>
        <v>0</v>
      </c>
      <c r="N157">
        <f t="shared" si="22"/>
        <v>0</v>
      </c>
      <c r="O157">
        <f t="shared" si="23"/>
        <v>0</v>
      </c>
      <c r="P157">
        <f t="shared" si="24"/>
        <v>0</v>
      </c>
      <c r="Q157" s="26">
        <f t="shared" si="25"/>
        <v>0</v>
      </c>
      <c r="R157" s="26">
        <f t="shared" si="26"/>
        <v>0</v>
      </c>
      <c r="S157" t="str">
        <f t="shared" si="27"/>
        <v>ESCLUDERE</v>
      </c>
    </row>
    <row r="158" spans="1:19" x14ac:dyDescent="0.3">
      <c r="A158" s="1"/>
      <c r="K158" s="26">
        <f t="shared" si="19"/>
        <v>0</v>
      </c>
      <c r="L158">
        <f t="shared" si="20"/>
        <v>0</v>
      </c>
      <c r="M158">
        <f t="shared" si="21"/>
        <v>0</v>
      </c>
      <c r="N158">
        <f t="shared" si="22"/>
        <v>0</v>
      </c>
      <c r="O158">
        <f t="shared" si="23"/>
        <v>0</v>
      </c>
      <c r="P158">
        <f t="shared" si="24"/>
        <v>0</v>
      </c>
      <c r="Q158" s="26">
        <f t="shared" si="25"/>
        <v>0</v>
      </c>
      <c r="R158" s="26">
        <f t="shared" si="26"/>
        <v>0</v>
      </c>
      <c r="S158" t="str">
        <f t="shared" si="27"/>
        <v>ESCLUDERE</v>
      </c>
    </row>
    <row r="159" spans="1:19" x14ac:dyDescent="0.3">
      <c r="A159" s="1"/>
      <c r="K159" s="26">
        <f t="shared" si="19"/>
        <v>0</v>
      </c>
      <c r="L159">
        <f t="shared" si="20"/>
        <v>0</v>
      </c>
      <c r="M159">
        <f t="shared" si="21"/>
        <v>0</v>
      </c>
      <c r="N159">
        <f t="shared" si="22"/>
        <v>0</v>
      </c>
      <c r="O159">
        <f t="shared" si="23"/>
        <v>0</v>
      </c>
      <c r="P159">
        <f t="shared" si="24"/>
        <v>0</v>
      </c>
      <c r="Q159" s="26">
        <f t="shared" si="25"/>
        <v>0</v>
      </c>
      <c r="R159" s="26">
        <f t="shared" si="26"/>
        <v>0</v>
      </c>
      <c r="S159" t="str">
        <f t="shared" si="27"/>
        <v>ESCLUDERE</v>
      </c>
    </row>
    <row r="160" spans="1:19" x14ac:dyDescent="0.3">
      <c r="A160" s="1"/>
      <c r="K160" s="26">
        <f t="shared" si="19"/>
        <v>0</v>
      </c>
      <c r="L160">
        <f t="shared" si="20"/>
        <v>0</v>
      </c>
      <c r="M160">
        <f t="shared" si="21"/>
        <v>0</v>
      </c>
      <c r="N160">
        <f t="shared" si="22"/>
        <v>0</v>
      </c>
      <c r="O160">
        <f t="shared" si="23"/>
        <v>0</v>
      </c>
      <c r="P160">
        <f t="shared" si="24"/>
        <v>0</v>
      </c>
      <c r="Q160" s="26">
        <f t="shared" si="25"/>
        <v>0</v>
      </c>
      <c r="R160" s="26">
        <f t="shared" si="26"/>
        <v>0</v>
      </c>
      <c r="S160" t="str">
        <f t="shared" si="27"/>
        <v>ESCLUDERE</v>
      </c>
    </row>
    <row r="161" spans="1:19" x14ac:dyDescent="0.3">
      <c r="A161" s="1"/>
      <c r="K161" s="26">
        <f t="shared" si="19"/>
        <v>0</v>
      </c>
      <c r="L161">
        <f t="shared" si="20"/>
        <v>0</v>
      </c>
      <c r="M161">
        <f t="shared" si="21"/>
        <v>0</v>
      </c>
      <c r="N161">
        <f t="shared" si="22"/>
        <v>0</v>
      </c>
      <c r="O161">
        <f t="shared" si="23"/>
        <v>0</v>
      </c>
      <c r="P161">
        <f t="shared" si="24"/>
        <v>0</v>
      </c>
      <c r="Q161" s="26">
        <f t="shared" si="25"/>
        <v>0</v>
      </c>
      <c r="R161" s="26">
        <f t="shared" si="26"/>
        <v>0</v>
      </c>
      <c r="S161" t="str">
        <f t="shared" si="27"/>
        <v>ESCLUDERE</v>
      </c>
    </row>
    <row r="162" spans="1:19" x14ac:dyDescent="0.3">
      <c r="A162" s="1"/>
      <c r="K162" s="26">
        <f t="shared" si="19"/>
        <v>0</v>
      </c>
      <c r="L162">
        <f t="shared" si="20"/>
        <v>0</v>
      </c>
      <c r="M162">
        <f t="shared" si="21"/>
        <v>0</v>
      </c>
      <c r="N162">
        <f t="shared" si="22"/>
        <v>0</v>
      </c>
      <c r="O162">
        <f t="shared" si="23"/>
        <v>0</v>
      </c>
      <c r="P162">
        <f t="shared" si="24"/>
        <v>0</v>
      </c>
      <c r="Q162" s="26">
        <f t="shared" si="25"/>
        <v>0</v>
      </c>
      <c r="R162" s="26">
        <f t="shared" si="26"/>
        <v>0</v>
      </c>
      <c r="S162" t="str">
        <f t="shared" si="27"/>
        <v>ESCLUDERE</v>
      </c>
    </row>
    <row r="163" spans="1:19" x14ac:dyDescent="0.3">
      <c r="A163" s="1"/>
      <c r="K163" s="26">
        <f t="shared" si="19"/>
        <v>0</v>
      </c>
      <c r="L163">
        <f t="shared" si="20"/>
        <v>0</v>
      </c>
      <c r="M163">
        <f t="shared" si="21"/>
        <v>0</v>
      </c>
      <c r="N163">
        <f t="shared" si="22"/>
        <v>0</v>
      </c>
      <c r="O163">
        <f t="shared" si="23"/>
        <v>0</v>
      </c>
      <c r="P163">
        <f t="shared" si="24"/>
        <v>0</v>
      </c>
      <c r="Q163" s="26">
        <f t="shared" si="25"/>
        <v>0</v>
      </c>
      <c r="R163" s="26">
        <f t="shared" si="26"/>
        <v>0</v>
      </c>
      <c r="S163" t="str">
        <f t="shared" si="27"/>
        <v>ESCLUDERE</v>
      </c>
    </row>
    <row r="164" spans="1:19" x14ac:dyDescent="0.3">
      <c r="A164" s="1"/>
      <c r="K164" s="26">
        <f t="shared" ref="K164:K227" si="30">IF(OR(AND($B164=1,C164=V$2),AND($B164=2,C164=V$3)),1,0)</f>
        <v>0</v>
      </c>
      <c r="L164">
        <f t="shared" ref="L164:L227" si="31">IF(OR(AND($B164=1,D164=W$2),AND($B164=2,D164=W$3)),1,0)</f>
        <v>0</v>
      </c>
      <c r="M164">
        <f t="shared" ref="M164:M227" si="32">IF(OR(AND($B164=1,E164=X$2),AND($B164=2,E164=X$3)),1,0)</f>
        <v>0</v>
      </c>
      <c r="N164">
        <f t="shared" ref="N164:N227" si="33">IF(OR(AND($B164=1,F164=Y$2),AND($B164=2,F164=Y$3)),1,0)</f>
        <v>0</v>
      </c>
      <c r="O164">
        <f t="shared" ref="O164:O227" si="34">IF(OR(AND($B164=1,G164=Z$2),AND($B164=2,G164=Z$3)),1,0)</f>
        <v>0</v>
      </c>
      <c r="P164">
        <f t="shared" ref="P164:P227" si="35">IF(OR(AND($B164=1,H164=AA$2),AND($B164=2,H164=AA$3)),1,0)</f>
        <v>0</v>
      </c>
      <c r="Q164" s="26">
        <f t="shared" ref="Q164:Q227" si="36">IF(OR(AND($B164=1,I164=AB$2),AND($B164=2,I164=AB$3)),1,0)</f>
        <v>0</v>
      </c>
      <c r="R164" s="26">
        <f t="shared" ref="R164:R227" si="37">COUNTIF(K164:Q164,1)/COUNT(K164:Q164)</f>
        <v>0</v>
      </c>
      <c r="S164" t="str">
        <f t="shared" ref="S164:S227" si="38">IF(A164=A165,IF(AND(R164&gt;0.7,R165&gt;0.7),"OK","ESCLUDERE"),"")</f>
        <v>ESCLUDERE</v>
      </c>
    </row>
    <row r="165" spans="1:19" x14ac:dyDescent="0.3">
      <c r="A165" s="1"/>
      <c r="K165" s="26">
        <f t="shared" si="30"/>
        <v>0</v>
      </c>
      <c r="L165">
        <f t="shared" si="31"/>
        <v>0</v>
      </c>
      <c r="M165">
        <f t="shared" si="32"/>
        <v>0</v>
      </c>
      <c r="N165">
        <f t="shared" si="33"/>
        <v>0</v>
      </c>
      <c r="O165">
        <f t="shared" si="34"/>
        <v>0</v>
      </c>
      <c r="P165">
        <f t="shared" si="35"/>
        <v>0</v>
      </c>
      <c r="Q165" s="26">
        <f t="shared" si="36"/>
        <v>0</v>
      </c>
      <c r="R165" s="26">
        <f t="shared" si="37"/>
        <v>0</v>
      </c>
      <c r="S165" t="str">
        <f t="shared" si="38"/>
        <v>ESCLUDERE</v>
      </c>
    </row>
    <row r="166" spans="1:19" x14ac:dyDescent="0.3">
      <c r="A166" s="1"/>
      <c r="K166" s="26">
        <f t="shared" si="30"/>
        <v>0</v>
      </c>
      <c r="L166">
        <f t="shared" si="31"/>
        <v>0</v>
      </c>
      <c r="M166">
        <f t="shared" si="32"/>
        <v>0</v>
      </c>
      <c r="N166">
        <f t="shared" si="33"/>
        <v>0</v>
      </c>
      <c r="O166">
        <f t="shared" si="34"/>
        <v>0</v>
      </c>
      <c r="P166">
        <f t="shared" si="35"/>
        <v>0</v>
      </c>
      <c r="Q166" s="26">
        <f t="shared" si="36"/>
        <v>0</v>
      </c>
      <c r="R166" s="26">
        <f t="shared" si="37"/>
        <v>0</v>
      </c>
      <c r="S166" t="str">
        <f t="shared" si="38"/>
        <v>ESCLUDERE</v>
      </c>
    </row>
    <row r="167" spans="1:19" x14ac:dyDescent="0.3">
      <c r="A167" s="1"/>
      <c r="K167" s="26">
        <f t="shared" si="30"/>
        <v>0</v>
      </c>
      <c r="L167">
        <f t="shared" si="31"/>
        <v>0</v>
      </c>
      <c r="M167">
        <f t="shared" si="32"/>
        <v>0</v>
      </c>
      <c r="N167">
        <f t="shared" si="33"/>
        <v>0</v>
      </c>
      <c r="O167">
        <f t="shared" si="34"/>
        <v>0</v>
      </c>
      <c r="P167">
        <f t="shared" si="35"/>
        <v>0</v>
      </c>
      <c r="Q167" s="26">
        <f t="shared" si="36"/>
        <v>0</v>
      </c>
      <c r="R167" s="26">
        <f t="shared" si="37"/>
        <v>0</v>
      </c>
      <c r="S167" t="str">
        <f t="shared" si="38"/>
        <v>ESCLUDERE</v>
      </c>
    </row>
    <row r="168" spans="1:19" x14ac:dyDescent="0.3">
      <c r="A168" s="1"/>
      <c r="K168" s="26">
        <f t="shared" si="30"/>
        <v>0</v>
      </c>
      <c r="L168">
        <f t="shared" si="31"/>
        <v>0</v>
      </c>
      <c r="M168">
        <f t="shared" si="32"/>
        <v>0</v>
      </c>
      <c r="N168">
        <f t="shared" si="33"/>
        <v>0</v>
      </c>
      <c r="O168">
        <f t="shared" si="34"/>
        <v>0</v>
      </c>
      <c r="P168">
        <f t="shared" si="35"/>
        <v>0</v>
      </c>
      <c r="Q168" s="26">
        <f t="shared" si="36"/>
        <v>0</v>
      </c>
      <c r="R168" s="26">
        <f t="shared" si="37"/>
        <v>0</v>
      </c>
      <c r="S168" t="str">
        <f t="shared" si="38"/>
        <v>ESCLUDERE</v>
      </c>
    </row>
    <row r="169" spans="1:19" x14ac:dyDescent="0.3">
      <c r="A169" s="1"/>
      <c r="K169" s="26">
        <f t="shared" si="30"/>
        <v>0</v>
      </c>
      <c r="L169">
        <f t="shared" si="31"/>
        <v>0</v>
      </c>
      <c r="M169">
        <f t="shared" si="32"/>
        <v>0</v>
      </c>
      <c r="N169">
        <f t="shared" si="33"/>
        <v>0</v>
      </c>
      <c r="O169">
        <f t="shared" si="34"/>
        <v>0</v>
      </c>
      <c r="P169">
        <f t="shared" si="35"/>
        <v>0</v>
      </c>
      <c r="Q169" s="26">
        <f t="shared" si="36"/>
        <v>0</v>
      </c>
      <c r="R169" s="26">
        <f t="shared" si="37"/>
        <v>0</v>
      </c>
      <c r="S169" t="str">
        <f t="shared" si="38"/>
        <v>ESCLUDERE</v>
      </c>
    </row>
    <row r="170" spans="1:19" x14ac:dyDescent="0.3">
      <c r="A170" s="1"/>
      <c r="K170" s="26">
        <f t="shared" si="30"/>
        <v>0</v>
      </c>
      <c r="L170">
        <f t="shared" si="31"/>
        <v>0</v>
      </c>
      <c r="M170">
        <f t="shared" si="32"/>
        <v>0</v>
      </c>
      <c r="N170">
        <f t="shared" si="33"/>
        <v>0</v>
      </c>
      <c r="O170">
        <f t="shared" si="34"/>
        <v>0</v>
      </c>
      <c r="P170">
        <f t="shared" si="35"/>
        <v>0</v>
      </c>
      <c r="Q170" s="26">
        <f t="shared" si="36"/>
        <v>0</v>
      </c>
      <c r="R170" s="26">
        <f t="shared" si="37"/>
        <v>0</v>
      </c>
      <c r="S170" t="str">
        <f t="shared" si="38"/>
        <v>ESCLUDERE</v>
      </c>
    </row>
    <row r="171" spans="1:19" x14ac:dyDescent="0.3">
      <c r="A171" s="1"/>
      <c r="K171" s="26">
        <f t="shared" si="30"/>
        <v>0</v>
      </c>
      <c r="L171">
        <f t="shared" si="31"/>
        <v>0</v>
      </c>
      <c r="M171">
        <f t="shared" si="32"/>
        <v>0</v>
      </c>
      <c r="N171">
        <f t="shared" si="33"/>
        <v>0</v>
      </c>
      <c r="O171">
        <f t="shared" si="34"/>
        <v>0</v>
      </c>
      <c r="P171">
        <f t="shared" si="35"/>
        <v>0</v>
      </c>
      <c r="Q171" s="26">
        <f t="shared" si="36"/>
        <v>0</v>
      </c>
      <c r="R171" s="26">
        <f t="shared" si="37"/>
        <v>0</v>
      </c>
      <c r="S171" t="str">
        <f t="shared" si="38"/>
        <v>ESCLUDERE</v>
      </c>
    </row>
    <row r="172" spans="1:19" x14ac:dyDescent="0.3">
      <c r="A172" s="1"/>
      <c r="K172" s="26">
        <f t="shared" si="30"/>
        <v>0</v>
      </c>
      <c r="L172">
        <f t="shared" si="31"/>
        <v>0</v>
      </c>
      <c r="M172">
        <f t="shared" si="32"/>
        <v>0</v>
      </c>
      <c r="N172">
        <f t="shared" si="33"/>
        <v>0</v>
      </c>
      <c r="O172">
        <f t="shared" si="34"/>
        <v>0</v>
      </c>
      <c r="P172">
        <f t="shared" si="35"/>
        <v>0</v>
      </c>
      <c r="Q172" s="26">
        <f t="shared" si="36"/>
        <v>0</v>
      </c>
      <c r="R172" s="26">
        <f t="shared" si="37"/>
        <v>0</v>
      </c>
      <c r="S172" t="str">
        <f t="shared" si="38"/>
        <v>ESCLUDERE</v>
      </c>
    </row>
    <row r="173" spans="1:19" x14ac:dyDescent="0.3">
      <c r="A173" s="1"/>
      <c r="K173" s="26">
        <f t="shared" si="30"/>
        <v>0</v>
      </c>
      <c r="L173">
        <f t="shared" si="31"/>
        <v>0</v>
      </c>
      <c r="M173">
        <f t="shared" si="32"/>
        <v>0</v>
      </c>
      <c r="N173">
        <f t="shared" si="33"/>
        <v>0</v>
      </c>
      <c r="O173">
        <f t="shared" si="34"/>
        <v>0</v>
      </c>
      <c r="P173">
        <f t="shared" si="35"/>
        <v>0</v>
      </c>
      <c r="Q173" s="26">
        <f t="shared" si="36"/>
        <v>0</v>
      </c>
      <c r="R173" s="26">
        <f t="shared" si="37"/>
        <v>0</v>
      </c>
      <c r="S173" t="str">
        <f t="shared" si="38"/>
        <v>ESCLUDERE</v>
      </c>
    </row>
    <row r="174" spans="1:19" x14ac:dyDescent="0.3">
      <c r="A174" s="1"/>
      <c r="K174" s="26">
        <f t="shared" si="30"/>
        <v>0</v>
      </c>
      <c r="L174">
        <f t="shared" si="31"/>
        <v>0</v>
      </c>
      <c r="M174">
        <f t="shared" si="32"/>
        <v>0</v>
      </c>
      <c r="N174">
        <f t="shared" si="33"/>
        <v>0</v>
      </c>
      <c r="O174">
        <f t="shared" si="34"/>
        <v>0</v>
      </c>
      <c r="P174">
        <f t="shared" si="35"/>
        <v>0</v>
      </c>
      <c r="Q174" s="26">
        <f t="shared" si="36"/>
        <v>0</v>
      </c>
      <c r="R174" s="26">
        <f t="shared" si="37"/>
        <v>0</v>
      </c>
      <c r="S174" t="str">
        <f t="shared" si="38"/>
        <v>ESCLUDERE</v>
      </c>
    </row>
    <row r="175" spans="1:19" x14ac:dyDescent="0.3">
      <c r="A175" s="1"/>
      <c r="K175" s="26">
        <f t="shared" si="30"/>
        <v>0</v>
      </c>
      <c r="L175">
        <f t="shared" si="31"/>
        <v>0</v>
      </c>
      <c r="M175">
        <f t="shared" si="32"/>
        <v>0</v>
      </c>
      <c r="N175">
        <f t="shared" si="33"/>
        <v>0</v>
      </c>
      <c r="O175">
        <f t="shared" si="34"/>
        <v>0</v>
      </c>
      <c r="P175">
        <f t="shared" si="35"/>
        <v>0</v>
      </c>
      <c r="Q175" s="26">
        <f t="shared" si="36"/>
        <v>0</v>
      </c>
      <c r="R175" s="26">
        <f t="shared" si="37"/>
        <v>0</v>
      </c>
      <c r="S175" t="str">
        <f t="shared" si="38"/>
        <v>ESCLUDERE</v>
      </c>
    </row>
    <row r="176" spans="1:19" x14ac:dyDescent="0.3">
      <c r="A176" s="1"/>
      <c r="K176" s="26">
        <f t="shared" si="30"/>
        <v>0</v>
      </c>
      <c r="L176">
        <f t="shared" si="31"/>
        <v>0</v>
      </c>
      <c r="M176">
        <f t="shared" si="32"/>
        <v>0</v>
      </c>
      <c r="N176">
        <f t="shared" si="33"/>
        <v>0</v>
      </c>
      <c r="O176">
        <f t="shared" si="34"/>
        <v>0</v>
      </c>
      <c r="P176">
        <f t="shared" si="35"/>
        <v>0</v>
      </c>
      <c r="Q176" s="26">
        <f t="shared" si="36"/>
        <v>0</v>
      </c>
      <c r="R176" s="26">
        <f t="shared" si="37"/>
        <v>0</v>
      </c>
      <c r="S176" t="str">
        <f t="shared" si="38"/>
        <v>ESCLUDERE</v>
      </c>
    </row>
    <row r="177" spans="1:19" x14ac:dyDescent="0.3">
      <c r="A177" s="1"/>
      <c r="K177" s="26">
        <f t="shared" si="30"/>
        <v>0</v>
      </c>
      <c r="L177">
        <f t="shared" si="31"/>
        <v>0</v>
      </c>
      <c r="M177">
        <f t="shared" si="32"/>
        <v>0</v>
      </c>
      <c r="N177">
        <f t="shared" si="33"/>
        <v>0</v>
      </c>
      <c r="O177">
        <f t="shared" si="34"/>
        <v>0</v>
      </c>
      <c r="P177">
        <f t="shared" si="35"/>
        <v>0</v>
      </c>
      <c r="Q177" s="26">
        <f t="shared" si="36"/>
        <v>0</v>
      </c>
      <c r="R177" s="26">
        <f t="shared" si="37"/>
        <v>0</v>
      </c>
      <c r="S177" t="str">
        <f t="shared" si="38"/>
        <v>ESCLUDERE</v>
      </c>
    </row>
    <row r="178" spans="1:19" x14ac:dyDescent="0.3">
      <c r="A178" s="1"/>
      <c r="K178" s="26">
        <f t="shared" si="30"/>
        <v>0</v>
      </c>
      <c r="L178">
        <f t="shared" si="31"/>
        <v>0</v>
      </c>
      <c r="M178">
        <f t="shared" si="32"/>
        <v>0</v>
      </c>
      <c r="N178">
        <f t="shared" si="33"/>
        <v>0</v>
      </c>
      <c r="O178">
        <f t="shared" si="34"/>
        <v>0</v>
      </c>
      <c r="P178">
        <f t="shared" si="35"/>
        <v>0</v>
      </c>
      <c r="Q178" s="26">
        <f t="shared" si="36"/>
        <v>0</v>
      </c>
      <c r="R178" s="26">
        <f t="shared" si="37"/>
        <v>0</v>
      </c>
      <c r="S178" t="str">
        <f t="shared" si="38"/>
        <v>ESCLUDERE</v>
      </c>
    </row>
    <row r="179" spans="1:19" x14ac:dyDescent="0.3">
      <c r="A179" s="1"/>
      <c r="K179" s="26">
        <f t="shared" si="30"/>
        <v>0</v>
      </c>
      <c r="L179">
        <f t="shared" si="31"/>
        <v>0</v>
      </c>
      <c r="M179">
        <f t="shared" si="32"/>
        <v>0</v>
      </c>
      <c r="N179">
        <f t="shared" si="33"/>
        <v>0</v>
      </c>
      <c r="O179">
        <f t="shared" si="34"/>
        <v>0</v>
      </c>
      <c r="P179">
        <f t="shared" si="35"/>
        <v>0</v>
      </c>
      <c r="Q179" s="26">
        <f t="shared" si="36"/>
        <v>0</v>
      </c>
      <c r="R179" s="26">
        <f t="shared" si="37"/>
        <v>0</v>
      </c>
      <c r="S179" t="str">
        <f t="shared" si="38"/>
        <v>ESCLUDERE</v>
      </c>
    </row>
    <row r="180" spans="1:19" x14ac:dyDescent="0.3">
      <c r="A180" s="1"/>
      <c r="K180" s="26">
        <f t="shared" si="30"/>
        <v>0</v>
      </c>
      <c r="L180">
        <f t="shared" si="31"/>
        <v>0</v>
      </c>
      <c r="M180">
        <f t="shared" si="32"/>
        <v>0</v>
      </c>
      <c r="N180">
        <f t="shared" si="33"/>
        <v>0</v>
      </c>
      <c r="O180">
        <f t="shared" si="34"/>
        <v>0</v>
      </c>
      <c r="P180">
        <f t="shared" si="35"/>
        <v>0</v>
      </c>
      <c r="Q180" s="26">
        <f t="shared" si="36"/>
        <v>0</v>
      </c>
      <c r="R180" s="26">
        <f t="shared" si="37"/>
        <v>0</v>
      </c>
      <c r="S180" t="str">
        <f t="shared" si="38"/>
        <v>ESCLUDERE</v>
      </c>
    </row>
    <row r="181" spans="1:19" x14ac:dyDescent="0.3">
      <c r="A181" s="1"/>
      <c r="K181" s="26">
        <f t="shared" si="30"/>
        <v>0</v>
      </c>
      <c r="L181">
        <f t="shared" si="31"/>
        <v>0</v>
      </c>
      <c r="M181">
        <f t="shared" si="32"/>
        <v>0</v>
      </c>
      <c r="N181">
        <f t="shared" si="33"/>
        <v>0</v>
      </c>
      <c r="O181">
        <f t="shared" si="34"/>
        <v>0</v>
      </c>
      <c r="P181">
        <f t="shared" si="35"/>
        <v>0</v>
      </c>
      <c r="Q181" s="26">
        <f t="shared" si="36"/>
        <v>0</v>
      </c>
      <c r="R181" s="26">
        <f t="shared" si="37"/>
        <v>0</v>
      </c>
      <c r="S181" t="str">
        <f t="shared" si="38"/>
        <v>ESCLUDERE</v>
      </c>
    </row>
    <row r="182" spans="1:19" x14ac:dyDescent="0.3">
      <c r="A182" s="1"/>
      <c r="K182" s="26">
        <f t="shared" si="30"/>
        <v>0</v>
      </c>
      <c r="L182">
        <f t="shared" si="31"/>
        <v>0</v>
      </c>
      <c r="M182">
        <f t="shared" si="32"/>
        <v>0</v>
      </c>
      <c r="N182">
        <f t="shared" si="33"/>
        <v>0</v>
      </c>
      <c r="O182">
        <f t="shared" si="34"/>
        <v>0</v>
      </c>
      <c r="P182">
        <f t="shared" si="35"/>
        <v>0</v>
      </c>
      <c r="Q182" s="26">
        <f t="shared" si="36"/>
        <v>0</v>
      </c>
      <c r="R182" s="26">
        <f t="shared" si="37"/>
        <v>0</v>
      </c>
      <c r="S182" t="str">
        <f t="shared" si="38"/>
        <v>ESCLUDERE</v>
      </c>
    </row>
    <row r="183" spans="1:19" x14ac:dyDescent="0.3">
      <c r="A183" s="1"/>
      <c r="K183" s="26">
        <f t="shared" si="30"/>
        <v>0</v>
      </c>
      <c r="L183">
        <f t="shared" si="31"/>
        <v>0</v>
      </c>
      <c r="M183">
        <f t="shared" si="32"/>
        <v>0</v>
      </c>
      <c r="N183">
        <f t="shared" si="33"/>
        <v>0</v>
      </c>
      <c r="O183">
        <f t="shared" si="34"/>
        <v>0</v>
      </c>
      <c r="P183">
        <f t="shared" si="35"/>
        <v>0</v>
      </c>
      <c r="Q183" s="26">
        <f t="shared" si="36"/>
        <v>0</v>
      </c>
      <c r="R183" s="26">
        <f t="shared" si="37"/>
        <v>0</v>
      </c>
      <c r="S183" t="str">
        <f t="shared" si="38"/>
        <v>ESCLUDERE</v>
      </c>
    </row>
    <row r="184" spans="1:19" x14ac:dyDescent="0.3">
      <c r="A184" s="1"/>
      <c r="K184" s="26">
        <f t="shared" si="30"/>
        <v>0</v>
      </c>
      <c r="L184">
        <f t="shared" si="31"/>
        <v>0</v>
      </c>
      <c r="M184">
        <f t="shared" si="32"/>
        <v>0</v>
      </c>
      <c r="N184">
        <f t="shared" si="33"/>
        <v>0</v>
      </c>
      <c r="O184">
        <f t="shared" si="34"/>
        <v>0</v>
      </c>
      <c r="P184">
        <f t="shared" si="35"/>
        <v>0</v>
      </c>
      <c r="Q184" s="26">
        <f t="shared" si="36"/>
        <v>0</v>
      </c>
      <c r="R184" s="26">
        <f t="shared" si="37"/>
        <v>0</v>
      </c>
      <c r="S184" t="str">
        <f t="shared" si="38"/>
        <v>ESCLUDERE</v>
      </c>
    </row>
    <row r="185" spans="1:19" x14ac:dyDescent="0.3">
      <c r="A185" s="1"/>
      <c r="K185" s="26">
        <f t="shared" si="30"/>
        <v>0</v>
      </c>
      <c r="L185">
        <f t="shared" si="31"/>
        <v>0</v>
      </c>
      <c r="M185">
        <f t="shared" si="32"/>
        <v>0</v>
      </c>
      <c r="N185">
        <f t="shared" si="33"/>
        <v>0</v>
      </c>
      <c r="O185">
        <f t="shared" si="34"/>
        <v>0</v>
      </c>
      <c r="P185">
        <f t="shared" si="35"/>
        <v>0</v>
      </c>
      <c r="Q185" s="26">
        <f t="shared" si="36"/>
        <v>0</v>
      </c>
      <c r="R185" s="26">
        <f t="shared" si="37"/>
        <v>0</v>
      </c>
      <c r="S185" t="str">
        <f t="shared" si="38"/>
        <v>ESCLUDERE</v>
      </c>
    </row>
    <row r="186" spans="1:19" x14ac:dyDescent="0.3">
      <c r="A186" s="1"/>
      <c r="K186" s="26">
        <f t="shared" si="30"/>
        <v>0</v>
      </c>
      <c r="L186">
        <f t="shared" si="31"/>
        <v>0</v>
      </c>
      <c r="M186">
        <f t="shared" si="32"/>
        <v>0</v>
      </c>
      <c r="N186">
        <f t="shared" si="33"/>
        <v>0</v>
      </c>
      <c r="O186">
        <f t="shared" si="34"/>
        <v>0</v>
      </c>
      <c r="P186">
        <f t="shared" si="35"/>
        <v>0</v>
      </c>
      <c r="Q186" s="26">
        <f t="shared" si="36"/>
        <v>0</v>
      </c>
      <c r="R186" s="26">
        <f t="shared" si="37"/>
        <v>0</v>
      </c>
      <c r="S186" t="str">
        <f t="shared" si="38"/>
        <v>ESCLUDERE</v>
      </c>
    </row>
    <row r="187" spans="1:19" x14ac:dyDescent="0.3">
      <c r="A187" s="1"/>
      <c r="K187" s="26">
        <f t="shared" si="30"/>
        <v>0</v>
      </c>
      <c r="L187">
        <f t="shared" si="31"/>
        <v>0</v>
      </c>
      <c r="M187">
        <f t="shared" si="32"/>
        <v>0</v>
      </c>
      <c r="N187">
        <f t="shared" si="33"/>
        <v>0</v>
      </c>
      <c r="O187">
        <f t="shared" si="34"/>
        <v>0</v>
      </c>
      <c r="P187">
        <f t="shared" si="35"/>
        <v>0</v>
      </c>
      <c r="Q187" s="26">
        <f t="shared" si="36"/>
        <v>0</v>
      </c>
      <c r="R187" s="26">
        <f t="shared" si="37"/>
        <v>0</v>
      </c>
      <c r="S187" t="str">
        <f t="shared" si="38"/>
        <v>ESCLUDERE</v>
      </c>
    </row>
    <row r="188" spans="1:19" x14ac:dyDescent="0.3">
      <c r="A188" s="1"/>
      <c r="K188" s="26">
        <f t="shared" si="30"/>
        <v>0</v>
      </c>
      <c r="L188">
        <f t="shared" si="31"/>
        <v>0</v>
      </c>
      <c r="M188">
        <f t="shared" si="32"/>
        <v>0</v>
      </c>
      <c r="N188">
        <f t="shared" si="33"/>
        <v>0</v>
      </c>
      <c r="O188">
        <f t="shared" si="34"/>
        <v>0</v>
      </c>
      <c r="P188">
        <f t="shared" si="35"/>
        <v>0</v>
      </c>
      <c r="Q188" s="26">
        <f t="shared" si="36"/>
        <v>0</v>
      </c>
      <c r="R188" s="26">
        <f t="shared" si="37"/>
        <v>0</v>
      </c>
      <c r="S188" t="str">
        <f t="shared" si="38"/>
        <v>ESCLUDERE</v>
      </c>
    </row>
    <row r="189" spans="1:19" x14ac:dyDescent="0.3">
      <c r="A189" s="1"/>
      <c r="K189" s="26">
        <f t="shared" si="30"/>
        <v>0</v>
      </c>
      <c r="L189">
        <f t="shared" si="31"/>
        <v>0</v>
      </c>
      <c r="M189">
        <f t="shared" si="32"/>
        <v>0</v>
      </c>
      <c r="N189">
        <f t="shared" si="33"/>
        <v>0</v>
      </c>
      <c r="O189">
        <f t="shared" si="34"/>
        <v>0</v>
      </c>
      <c r="P189">
        <f t="shared" si="35"/>
        <v>0</v>
      </c>
      <c r="Q189" s="26">
        <f t="shared" si="36"/>
        <v>0</v>
      </c>
      <c r="R189" s="26">
        <f t="shared" si="37"/>
        <v>0</v>
      </c>
      <c r="S189" t="str">
        <f t="shared" si="38"/>
        <v>ESCLUDERE</v>
      </c>
    </row>
    <row r="190" spans="1:19" x14ac:dyDescent="0.3">
      <c r="A190" s="1"/>
      <c r="K190" s="26">
        <f t="shared" si="30"/>
        <v>0</v>
      </c>
      <c r="L190">
        <f t="shared" si="31"/>
        <v>0</v>
      </c>
      <c r="M190">
        <f t="shared" si="32"/>
        <v>0</v>
      </c>
      <c r="N190">
        <f t="shared" si="33"/>
        <v>0</v>
      </c>
      <c r="O190">
        <f t="shared" si="34"/>
        <v>0</v>
      </c>
      <c r="P190">
        <f t="shared" si="35"/>
        <v>0</v>
      </c>
      <c r="Q190" s="26">
        <f t="shared" si="36"/>
        <v>0</v>
      </c>
      <c r="R190" s="26">
        <f t="shared" si="37"/>
        <v>0</v>
      </c>
      <c r="S190" t="str">
        <f t="shared" si="38"/>
        <v>ESCLUDERE</v>
      </c>
    </row>
    <row r="191" spans="1:19" x14ac:dyDescent="0.3">
      <c r="A191" s="1"/>
      <c r="K191" s="26">
        <f t="shared" si="30"/>
        <v>0</v>
      </c>
      <c r="L191">
        <f t="shared" si="31"/>
        <v>0</v>
      </c>
      <c r="M191">
        <f t="shared" si="32"/>
        <v>0</v>
      </c>
      <c r="N191">
        <f t="shared" si="33"/>
        <v>0</v>
      </c>
      <c r="O191">
        <f t="shared" si="34"/>
        <v>0</v>
      </c>
      <c r="P191">
        <f t="shared" si="35"/>
        <v>0</v>
      </c>
      <c r="Q191" s="26">
        <f t="shared" si="36"/>
        <v>0</v>
      </c>
      <c r="R191" s="26">
        <f t="shared" si="37"/>
        <v>0</v>
      </c>
      <c r="S191" t="str">
        <f t="shared" si="38"/>
        <v>ESCLUDERE</v>
      </c>
    </row>
    <row r="192" spans="1:19" x14ac:dyDescent="0.3">
      <c r="K192" s="26">
        <f t="shared" si="30"/>
        <v>0</v>
      </c>
      <c r="L192">
        <f t="shared" si="31"/>
        <v>0</v>
      </c>
      <c r="M192">
        <f t="shared" si="32"/>
        <v>0</v>
      </c>
      <c r="N192">
        <f t="shared" si="33"/>
        <v>0</v>
      </c>
      <c r="O192">
        <f t="shared" si="34"/>
        <v>0</v>
      </c>
      <c r="P192">
        <f t="shared" si="35"/>
        <v>0</v>
      </c>
      <c r="Q192" s="26">
        <f t="shared" si="36"/>
        <v>0</v>
      </c>
      <c r="R192" s="26">
        <f t="shared" si="37"/>
        <v>0</v>
      </c>
      <c r="S192" t="str">
        <f t="shared" si="38"/>
        <v>ESCLUDERE</v>
      </c>
    </row>
    <row r="193" spans="11:19" x14ac:dyDescent="0.3">
      <c r="K193" s="26">
        <f t="shared" si="30"/>
        <v>0</v>
      </c>
      <c r="L193">
        <f t="shared" si="31"/>
        <v>0</v>
      </c>
      <c r="M193">
        <f t="shared" si="32"/>
        <v>0</v>
      </c>
      <c r="N193">
        <f t="shared" si="33"/>
        <v>0</v>
      </c>
      <c r="O193">
        <f t="shared" si="34"/>
        <v>0</v>
      </c>
      <c r="P193">
        <f t="shared" si="35"/>
        <v>0</v>
      </c>
      <c r="Q193" s="26">
        <f t="shared" si="36"/>
        <v>0</v>
      </c>
      <c r="R193" s="26">
        <f t="shared" si="37"/>
        <v>0</v>
      </c>
      <c r="S193" t="str">
        <f t="shared" si="38"/>
        <v>ESCLUDERE</v>
      </c>
    </row>
    <row r="194" spans="11:19" x14ac:dyDescent="0.3">
      <c r="K194" s="26">
        <f t="shared" si="30"/>
        <v>0</v>
      </c>
      <c r="L194">
        <f t="shared" si="31"/>
        <v>0</v>
      </c>
      <c r="M194">
        <f t="shared" si="32"/>
        <v>0</v>
      </c>
      <c r="N194">
        <f t="shared" si="33"/>
        <v>0</v>
      </c>
      <c r="O194">
        <f t="shared" si="34"/>
        <v>0</v>
      </c>
      <c r="P194">
        <f t="shared" si="35"/>
        <v>0</v>
      </c>
      <c r="Q194" s="26">
        <f t="shared" si="36"/>
        <v>0</v>
      </c>
      <c r="R194" s="26">
        <f t="shared" si="37"/>
        <v>0</v>
      </c>
      <c r="S194" t="str">
        <f t="shared" si="38"/>
        <v>ESCLUDERE</v>
      </c>
    </row>
    <row r="195" spans="11:19" x14ac:dyDescent="0.3">
      <c r="K195" s="26">
        <f t="shared" si="30"/>
        <v>0</v>
      </c>
      <c r="L195">
        <f t="shared" si="31"/>
        <v>0</v>
      </c>
      <c r="M195">
        <f t="shared" si="32"/>
        <v>0</v>
      </c>
      <c r="N195">
        <f t="shared" si="33"/>
        <v>0</v>
      </c>
      <c r="O195">
        <f t="shared" si="34"/>
        <v>0</v>
      </c>
      <c r="P195">
        <f t="shared" si="35"/>
        <v>0</v>
      </c>
      <c r="Q195" s="26">
        <f t="shared" si="36"/>
        <v>0</v>
      </c>
      <c r="R195" s="26">
        <f t="shared" si="37"/>
        <v>0</v>
      </c>
      <c r="S195" t="str">
        <f t="shared" si="38"/>
        <v>ESCLUDERE</v>
      </c>
    </row>
    <row r="196" spans="11:19" x14ac:dyDescent="0.3">
      <c r="K196" s="26">
        <f t="shared" si="30"/>
        <v>0</v>
      </c>
      <c r="L196">
        <f t="shared" si="31"/>
        <v>0</v>
      </c>
      <c r="M196">
        <f t="shared" si="32"/>
        <v>0</v>
      </c>
      <c r="N196">
        <f t="shared" si="33"/>
        <v>0</v>
      </c>
      <c r="O196">
        <f t="shared" si="34"/>
        <v>0</v>
      </c>
      <c r="P196">
        <f t="shared" si="35"/>
        <v>0</v>
      </c>
      <c r="Q196" s="26">
        <f t="shared" si="36"/>
        <v>0</v>
      </c>
      <c r="R196" s="26">
        <f t="shared" si="37"/>
        <v>0</v>
      </c>
      <c r="S196" t="str">
        <f t="shared" si="38"/>
        <v>ESCLUDERE</v>
      </c>
    </row>
    <row r="197" spans="11:19" x14ac:dyDescent="0.3">
      <c r="K197" s="26">
        <f t="shared" si="30"/>
        <v>0</v>
      </c>
      <c r="L197">
        <f t="shared" si="31"/>
        <v>0</v>
      </c>
      <c r="M197">
        <f t="shared" si="32"/>
        <v>0</v>
      </c>
      <c r="N197">
        <f t="shared" si="33"/>
        <v>0</v>
      </c>
      <c r="O197">
        <f t="shared" si="34"/>
        <v>0</v>
      </c>
      <c r="P197">
        <f t="shared" si="35"/>
        <v>0</v>
      </c>
      <c r="Q197" s="26">
        <f t="shared" si="36"/>
        <v>0</v>
      </c>
      <c r="R197" s="26">
        <f t="shared" si="37"/>
        <v>0</v>
      </c>
      <c r="S197" t="str">
        <f t="shared" si="38"/>
        <v>ESCLUDERE</v>
      </c>
    </row>
    <row r="198" spans="11:19" x14ac:dyDescent="0.3">
      <c r="K198" s="26">
        <f t="shared" si="30"/>
        <v>0</v>
      </c>
      <c r="L198">
        <f t="shared" si="31"/>
        <v>0</v>
      </c>
      <c r="M198">
        <f t="shared" si="32"/>
        <v>0</v>
      </c>
      <c r="N198">
        <f t="shared" si="33"/>
        <v>0</v>
      </c>
      <c r="O198">
        <f t="shared" si="34"/>
        <v>0</v>
      </c>
      <c r="P198">
        <f t="shared" si="35"/>
        <v>0</v>
      </c>
      <c r="Q198" s="26">
        <f t="shared" si="36"/>
        <v>0</v>
      </c>
      <c r="R198" s="26">
        <f t="shared" si="37"/>
        <v>0</v>
      </c>
      <c r="S198" t="str">
        <f t="shared" si="38"/>
        <v>ESCLUDERE</v>
      </c>
    </row>
    <row r="199" spans="11:19" x14ac:dyDescent="0.3">
      <c r="K199" s="26">
        <f t="shared" si="30"/>
        <v>0</v>
      </c>
      <c r="L199">
        <f t="shared" si="31"/>
        <v>0</v>
      </c>
      <c r="M199">
        <f t="shared" si="32"/>
        <v>0</v>
      </c>
      <c r="N199">
        <f t="shared" si="33"/>
        <v>0</v>
      </c>
      <c r="O199">
        <f t="shared" si="34"/>
        <v>0</v>
      </c>
      <c r="P199">
        <f t="shared" si="35"/>
        <v>0</v>
      </c>
      <c r="Q199" s="26">
        <f t="shared" si="36"/>
        <v>0</v>
      </c>
      <c r="R199" s="26">
        <f t="shared" si="37"/>
        <v>0</v>
      </c>
      <c r="S199" t="str">
        <f t="shared" si="38"/>
        <v>ESCLUDERE</v>
      </c>
    </row>
    <row r="200" spans="11:19" x14ac:dyDescent="0.3">
      <c r="K200" s="26">
        <f t="shared" si="30"/>
        <v>0</v>
      </c>
      <c r="L200">
        <f t="shared" si="31"/>
        <v>0</v>
      </c>
      <c r="M200">
        <f t="shared" si="32"/>
        <v>0</v>
      </c>
      <c r="N200">
        <f t="shared" si="33"/>
        <v>0</v>
      </c>
      <c r="O200">
        <f t="shared" si="34"/>
        <v>0</v>
      </c>
      <c r="P200">
        <f t="shared" si="35"/>
        <v>0</v>
      </c>
      <c r="Q200" s="26">
        <f t="shared" si="36"/>
        <v>0</v>
      </c>
      <c r="R200" s="26">
        <f t="shared" si="37"/>
        <v>0</v>
      </c>
      <c r="S200" t="str">
        <f t="shared" si="38"/>
        <v>ESCLUDERE</v>
      </c>
    </row>
    <row r="201" spans="11:19" x14ac:dyDescent="0.3">
      <c r="K201" s="26">
        <f t="shared" si="30"/>
        <v>0</v>
      </c>
      <c r="L201">
        <f t="shared" si="31"/>
        <v>0</v>
      </c>
      <c r="M201">
        <f t="shared" si="32"/>
        <v>0</v>
      </c>
      <c r="N201">
        <f t="shared" si="33"/>
        <v>0</v>
      </c>
      <c r="O201">
        <f t="shared" si="34"/>
        <v>0</v>
      </c>
      <c r="P201">
        <f t="shared" si="35"/>
        <v>0</v>
      </c>
      <c r="Q201" s="26">
        <f t="shared" si="36"/>
        <v>0</v>
      </c>
      <c r="R201" s="26">
        <f t="shared" si="37"/>
        <v>0</v>
      </c>
      <c r="S201" t="str">
        <f t="shared" si="38"/>
        <v>ESCLUDERE</v>
      </c>
    </row>
    <row r="202" spans="11:19" x14ac:dyDescent="0.3">
      <c r="K202" s="26">
        <f t="shared" si="30"/>
        <v>0</v>
      </c>
      <c r="L202">
        <f t="shared" si="31"/>
        <v>0</v>
      </c>
      <c r="M202">
        <f t="shared" si="32"/>
        <v>0</v>
      </c>
      <c r="N202">
        <f t="shared" si="33"/>
        <v>0</v>
      </c>
      <c r="O202">
        <f t="shared" si="34"/>
        <v>0</v>
      </c>
      <c r="P202">
        <f t="shared" si="35"/>
        <v>0</v>
      </c>
      <c r="Q202" s="26">
        <f t="shared" si="36"/>
        <v>0</v>
      </c>
      <c r="R202" s="26">
        <f t="shared" si="37"/>
        <v>0</v>
      </c>
      <c r="S202" t="str">
        <f t="shared" si="38"/>
        <v>ESCLUDERE</v>
      </c>
    </row>
    <row r="203" spans="11:19" x14ac:dyDescent="0.3">
      <c r="K203" s="26">
        <f t="shared" si="30"/>
        <v>0</v>
      </c>
      <c r="L203">
        <f t="shared" si="31"/>
        <v>0</v>
      </c>
      <c r="M203">
        <f t="shared" si="32"/>
        <v>0</v>
      </c>
      <c r="N203">
        <f t="shared" si="33"/>
        <v>0</v>
      </c>
      <c r="O203">
        <f t="shared" si="34"/>
        <v>0</v>
      </c>
      <c r="P203">
        <f t="shared" si="35"/>
        <v>0</v>
      </c>
      <c r="Q203" s="26">
        <f t="shared" si="36"/>
        <v>0</v>
      </c>
      <c r="R203" s="26">
        <f t="shared" si="37"/>
        <v>0</v>
      </c>
      <c r="S203" t="str">
        <f t="shared" si="38"/>
        <v>ESCLUDERE</v>
      </c>
    </row>
    <row r="204" spans="11:19" x14ac:dyDescent="0.3">
      <c r="K204" s="26">
        <f t="shared" si="30"/>
        <v>0</v>
      </c>
      <c r="L204">
        <f t="shared" si="31"/>
        <v>0</v>
      </c>
      <c r="M204">
        <f t="shared" si="32"/>
        <v>0</v>
      </c>
      <c r="N204">
        <f t="shared" si="33"/>
        <v>0</v>
      </c>
      <c r="O204">
        <f t="shared" si="34"/>
        <v>0</v>
      </c>
      <c r="P204">
        <f t="shared" si="35"/>
        <v>0</v>
      </c>
      <c r="Q204" s="26">
        <f t="shared" si="36"/>
        <v>0</v>
      </c>
      <c r="R204" s="26">
        <f t="shared" si="37"/>
        <v>0</v>
      </c>
      <c r="S204" t="str">
        <f t="shared" si="38"/>
        <v>ESCLUDERE</v>
      </c>
    </row>
    <row r="205" spans="11:19" x14ac:dyDescent="0.3">
      <c r="K205" s="26">
        <f t="shared" si="30"/>
        <v>0</v>
      </c>
      <c r="L205">
        <f t="shared" si="31"/>
        <v>0</v>
      </c>
      <c r="M205">
        <f t="shared" si="32"/>
        <v>0</v>
      </c>
      <c r="N205">
        <f t="shared" si="33"/>
        <v>0</v>
      </c>
      <c r="O205">
        <f t="shared" si="34"/>
        <v>0</v>
      </c>
      <c r="P205">
        <f t="shared" si="35"/>
        <v>0</v>
      </c>
      <c r="Q205" s="26">
        <f t="shared" si="36"/>
        <v>0</v>
      </c>
      <c r="R205" s="26">
        <f t="shared" si="37"/>
        <v>0</v>
      </c>
      <c r="S205" t="str">
        <f t="shared" si="38"/>
        <v>ESCLUDERE</v>
      </c>
    </row>
    <row r="206" spans="11:19" x14ac:dyDescent="0.3">
      <c r="K206" s="26">
        <f t="shared" si="30"/>
        <v>0</v>
      </c>
      <c r="L206">
        <f t="shared" si="31"/>
        <v>0</v>
      </c>
      <c r="M206">
        <f t="shared" si="32"/>
        <v>0</v>
      </c>
      <c r="N206">
        <f t="shared" si="33"/>
        <v>0</v>
      </c>
      <c r="O206">
        <f t="shared" si="34"/>
        <v>0</v>
      </c>
      <c r="P206">
        <f t="shared" si="35"/>
        <v>0</v>
      </c>
      <c r="Q206" s="26">
        <f t="shared" si="36"/>
        <v>0</v>
      </c>
      <c r="R206" s="26">
        <f t="shared" si="37"/>
        <v>0</v>
      </c>
      <c r="S206" t="str">
        <f t="shared" si="38"/>
        <v>ESCLUDERE</v>
      </c>
    </row>
    <row r="207" spans="11:19" x14ac:dyDescent="0.3">
      <c r="K207" s="26">
        <f t="shared" si="30"/>
        <v>0</v>
      </c>
      <c r="L207">
        <f t="shared" si="31"/>
        <v>0</v>
      </c>
      <c r="M207">
        <f t="shared" si="32"/>
        <v>0</v>
      </c>
      <c r="N207">
        <f t="shared" si="33"/>
        <v>0</v>
      </c>
      <c r="O207">
        <f t="shared" si="34"/>
        <v>0</v>
      </c>
      <c r="P207">
        <f t="shared" si="35"/>
        <v>0</v>
      </c>
      <c r="Q207" s="26">
        <f t="shared" si="36"/>
        <v>0</v>
      </c>
      <c r="R207" s="26">
        <f t="shared" si="37"/>
        <v>0</v>
      </c>
      <c r="S207" t="str">
        <f t="shared" si="38"/>
        <v>ESCLUDERE</v>
      </c>
    </row>
    <row r="208" spans="11:19" x14ac:dyDescent="0.3">
      <c r="K208" s="26">
        <f t="shared" si="30"/>
        <v>0</v>
      </c>
      <c r="L208">
        <f t="shared" si="31"/>
        <v>0</v>
      </c>
      <c r="M208">
        <f t="shared" si="32"/>
        <v>0</v>
      </c>
      <c r="N208">
        <f t="shared" si="33"/>
        <v>0</v>
      </c>
      <c r="O208">
        <f t="shared" si="34"/>
        <v>0</v>
      </c>
      <c r="P208">
        <f t="shared" si="35"/>
        <v>0</v>
      </c>
      <c r="Q208" s="26">
        <f t="shared" si="36"/>
        <v>0</v>
      </c>
      <c r="R208" s="26">
        <f t="shared" si="37"/>
        <v>0</v>
      </c>
      <c r="S208" t="str">
        <f t="shared" si="38"/>
        <v>ESCLUDERE</v>
      </c>
    </row>
    <row r="209" spans="11:19" x14ac:dyDescent="0.3">
      <c r="K209" s="26">
        <f t="shared" si="30"/>
        <v>0</v>
      </c>
      <c r="L209">
        <f t="shared" si="31"/>
        <v>0</v>
      </c>
      <c r="M209">
        <f t="shared" si="32"/>
        <v>0</v>
      </c>
      <c r="N209">
        <f t="shared" si="33"/>
        <v>0</v>
      </c>
      <c r="O209">
        <f t="shared" si="34"/>
        <v>0</v>
      </c>
      <c r="P209">
        <f t="shared" si="35"/>
        <v>0</v>
      </c>
      <c r="Q209" s="26">
        <f t="shared" si="36"/>
        <v>0</v>
      </c>
      <c r="R209" s="26">
        <f t="shared" si="37"/>
        <v>0</v>
      </c>
      <c r="S209" t="str">
        <f t="shared" si="38"/>
        <v>ESCLUDERE</v>
      </c>
    </row>
    <row r="210" spans="11:19" x14ac:dyDescent="0.3">
      <c r="K210" s="26">
        <f t="shared" si="30"/>
        <v>0</v>
      </c>
      <c r="L210">
        <f t="shared" si="31"/>
        <v>0</v>
      </c>
      <c r="M210">
        <f t="shared" si="32"/>
        <v>0</v>
      </c>
      <c r="N210">
        <f t="shared" si="33"/>
        <v>0</v>
      </c>
      <c r="O210">
        <f t="shared" si="34"/>
        <v>0</v>
      </c>
      <c r="P210">
        <f t="shared" si="35"/>
        <v>0</v>
      </c>
      <c r="Q210" s="26">
        <f t="shared" si="36"/>
        <v>0</v>
      </c>
      <c r="R210" s="26">
        <f t="shared" si="37"/>
        <v>0</v>
      </c>
      <c r="S210" t="str">
        <f t="shared" si="38"/>
        <v>ESCLUDERE</v>
      </c>
    </row>
    <row r="211" spans="11:19" x14ac:dyDescent="0.3">
      <c r="K211" s="26">
        <f t="shared" si="30"/>
        <v>0</v>
      </c>
      <c r="L211">
        <f t="shared" si="31"/>
        <v>0</v>
      </c>
      <c r="M211">
        <f t="shared" si="32"/>
        <v>0</v>
      </c>
      <c r="N211">
        <f t="shared" si="33"/>
        <v>0</v>
      </c>
      <c r="O211">
        <f t="shared" si="34"/>
        <v>0</v>
      </c>
      <c r="P211">
        <f t="shared" si="35"/>
        <v>0</v>
      </c>
      <c r="Q211" s="26">
        <f t="shared" si="36"/>
        <v>0</v>
      </c>
      <c r="R211" s="26">
        <f t="shared" si="37"/>
        <v>0</v>
      </c>
      <c r="S211" t="str">
        <f t="shared" si="38"/>
        <v>ESCLUDERE</v>
      </c>
    </row>
    <row r="212" spans="11:19" x14ac:dyDescent="0.3">
      <c r="K212" s="26">
        <f t="shared" si="30"/>
        <v>0</v>
      </c>
      <c r="L212">
        <f t="shared" si="31"/>
        <v>0</v>
      </c>
      <c r="M212">
        <f t="shared" si="32"/>
        <v>0</v>
      </c>
      <c r="N212">
        <f t="shared" si="33"/>
        <v>0</v>
      </c>
      <c r="O212">
        <f t="shared" si="34"/>
        <v>0</v>
      </c>
      <c r="P212">
        <f t="shared" si="35"/>
        <v>0</v>
      </c>
      <c r="Q212" s="26">
        <f t="shared" si="36"/>
        <v>0</v>
      </c>
      <c r="R212" s="26">
        <f t="shared" si="37"/>
        <v>0</v>
      </c>
      <c r="S212" t="str">
        <f t="shared" si="38"/>
        <v>ESCLUDERE</v>
      </c>
    </row>
    <row r="213" spans="11:19" x14ac:dyDescent="0.3">
      <c r="K213" s="26">
        <f t="shared" si="30"/>
        <v>0</v>
      </c>
      <c r="L213">
        <f t="shared" si="31"/>
        <v>0</v>
      </c>
      <c r="M213">
        <f t="shared" si="32"/>
        <v>0</v>
      </c>
      <c r="N213">
        <f t="shared" si="33"/>
        <v>0</v>
      </c>
      <c r="O213">
        <f t="shared" si="34"/>
        <v>0</v>
      </c>
      <c r="P213">
        <f t="shared" si="35"/>
        <v>0</v>
      </c>
      <c r="Q213" s="26">
        <f t="shared" si="36"/>
        <v>0</v>
      </c>
      <c r="R213" s="26">
        <f t="shared" si="37"/>
        <v>0</v>
      </c>
      <c r="S213" t="str">
        <f t="shared" si="38"/>
        <v>ESCLUDERE</v>
      </c>
    </row>
    <row r="214" spans="11:19" x14ac:dyDescent="0.3">
      <c r="K214" s="26">
        <f t="shared" si="30"/>
        <v>0</v>
      </c>
      <c r="L214">
        <f t="shared" si="31"/>
        <v>0</v>
      </c>
      <c r="M214">
        <f t="shared" si="32"/>
        <v>0</v>
      </c>
      <c r="N214">
        <f t="shared" si="33"/>
        <v>0</v>
      </c>
      <c r="O214">
        <f t="shared" si="34"/>
        <v>0</v>
      </c>
      <c r="P214">
        <f t="shared" si="35"/>
        <v>0</v>
      </c>
      <c r="Q214" s="26">
        <f t="shared" si="36"/>
        <v>0</v>
      </c>
      <c r="R214" s="26">
        <f t="shared" si="37"/>
        <v>0</v>
      </c>
      <c r="S214" t="str">
        <f t="shared" si="38"/>
        <v>ESCLUDERE</v>
      </c>
    </row>
    <row r="215" spans="11:19" x14ac:dyDescent="0.3">
      <c r="K215" s="26">
        <f t="shared" si="30"/>
        <v>0</v>
      </c>
      <c r="L215">
        <f t="shared" si="31"/>
        <v>0</v>
      </c>
      <c r="M215">
        <f t="shared" si="32"/>
        <v>0</v>
      </c>
      <c r="N215">
        <f t="shared" si="33"/>
        <v>0</v>
      </c>
      <c r="O215">
        <f t="shared" si="34"/>
        <v>0</v>
      </c>
      <c r="P215">
        <f t="shared" si="35"/>
        <v>0</v>
      </c>
      <c r="Q215" s="26">
        <f t="shared" si="36"/>
        <v>0</v>
      </c>
      <c r="R215" s="26">
        <f t="shared" si="37"/>
        <v>0</v>
      </c>
      <c r="S215" t="str">
        <f t="shared" si="38"/>
        <v>ESCLUDERE</v>
      </c>
    </row>
    <row r="216" spans="11:19" x14ac:dyDescent="0.3">
      <c r="K216" s="26">
        <f t="shared" si="30"/>
        <v>0</v>
      </c>
      <c r="L216">
        <f t="shared" si="31"/>
        <v>0</v>
      </c>
      <c r="M216">
        <f t="shared" si="32"/>
        <v>0</v>
      </c>
      <c r="N216">
        <f t="shared" si="33"/>
        <v>0</v>
      </c>
      <c r="O216">
        <f t="shared" si="34"/>
        <v>0</v>
      </c>
      <c r="P216">
        <f t="shared" si="35"/>
        <v>0</v>
      </c>
      <c r="Q216" s="26">
        <f t="shared" si="36"/>
        <v>0</v>
      </c>
      <c r="R216" s="26">
        <f t="shared" si="37"/>
        <v>0</v>
      </c>
      <c r="S216" t="str">
        <f t="shared" si="38"/>
        <v>ESCLUDERE</v>
      </c>
    </row>
    <row r="217" spans="11:19" x14ac:dyDescent="0.3">
      <c r="K217" s="26">
        <f t="shared" si="30"/>
        <v>0</v>
      </c>
      <c r="L217">
        <f t="shared" si="31"/>
        <v>0</v>
      </c>
      <c r="M217">
        <f t="shared" si="32"/>
        <v>0</v>
      </c>
      <c r="N217">
        <f t="shared" si="33"/>
        <v>0</v>
      </c>
      <c r="O217">
        <f t="shared" si="34"/>
        <v>0</v>
      </c>
      <c r="P217">
        <f t="shared" si="35"/>
        <v>0</v>
      </c>
      <c r="Q217" s="26">
        <f t="shared" si="36"/>
        <v>0</v>
      </c>
      <c r="R217" s="26">
        <f t="shared" si="37"/>
        <v>0</v>
      </c>
      <c r="S217" t="str">
        <f t="shared" si="38"/>
        <v>ESCLUDERE</v>
      </c>
    </row>
    <row r="218" spans="11:19" x14ac:dyDescent="0.3">
      <c r="K218" s="26">
        <f t="shared" si="30"/>
        <v>0</v>
      </c>
      <c r="L218">
        <f t="shared" si="31"/>
        <v>0</v>
      </c>
      <c r="M218">
        <f t="shared" si="32"/>
        <v>0</v>
      </c>
      <c r="N218">
        <f t="shared" si="33"/>
        <v>0</v>
      </c>
      <c r="O218">
        <f t="shared" si="34"/>
        <v>0</v>
      </c>
      <c r="P218">
        <f t="shared" si="35"/>
        <v>0</v>
      </c>
      <c r="Q218" s="26">
        <f t="shared" si="36"/>
        <v>0</v>
      </c>
      <c r="R218" s="26">
        <f t="shared" si="37"/>
        <v>0</v>
      </c>
      <c r="S218" t="str">
        <f t="shared" si="38"/>
        <v>ESCLUDERE</v>
      </c>
    </row>
    <row r="219" spans="11:19" x14ac:dyDescent="0.3">
      <c r="K219" s="26">
        <f t="shared" si="30"/>
        <v>0</v>
      </c>
      <c r="L219">
        <f t="shared" si="31"/>
        <v>0</v>
      </c>
      <c r="M219">
        <f t="shared" si="32"/>
        <v>0</v>
      </c>
      <c r="N219">
        <f t="shared" si="33"/>
        <v>0</v>
      </c>
      <c r="O219">
        <f t="shared" si="34"/>
        <v>0</v>
      </c>
      <c r="P219">
        <f t="shared" si="35"/>
        <v>0</v>
      </c>
      <c r="Q219" s="26">
        <f t="shared" si="36"/>
        <v>0</v>
      </c>
      <c r="R219" s="26">
        <f t="shared" si="37"/>
        <v>0</v>
      </c>
      <c r="S219" t="str">
        <f t="shared" si="38"/>
        <v>ESCLUDERE</v>
      </c>
    </row>
    <row r="220" spans="11:19" x14ac:dyDescent="0.3">
      <c r="K220" s="26">
        <f t="shared" si="30"/>
        <v>0</v>
      </c>
      <c r="L220">
        <f t="shared" si="31"/>
        <v>0</v>
      </c>
      <c r="M220">
        <f t="shared" si="32"/>
        <v>0</v>
      </c>
      <c r="N220">
        <f t="shared" si="33"/>
        <v>0</v>
      </c>
      <c r="O220">
        <f t="shared" si="34"/>
        <v>0</v>
      </c>
      <c r="P220">
        <f t="shared" si="35"/>
        <v>0</v>
      </c>
      <c r="Q220" s="26">
        <f t="shared" si="36"/>
        <v>0</v>
      </c>
      <c r="R220" s="26">
        <f t="shared" si="37"/>
        <v>0</v>
      </c>
      <c r="S220" t="str">
        <f t="shared" si="38"/>
        <v>ESCLUDERE</v>
      </c>
    </row>
    <row r="221" spans="11:19" x14ac:dyDescent="0.3">
      <c r="K221" s="26">
        <f t="shared" si="30"/>
        <v>0</v>
      </c>
      <c r="L221">
        <f t="shared" si="31"/>
        <v>0</v>
      </c>
      <c r="M221">
        <f t="shared" si="32"/>
        <v>0</v>
      </c>
      <c r="N221">
        <f t="shared" si="33"/>
        <v>0</v>
      </c>
      <c r="O221">
        <f t="shared" si="34"/>
        <v>0</v>
      </c>
      <c r="P221">
        <f t="shared" si="35"/>
        <v>0</v>
      </c>
      <c r="Q221" s="26">
        <f t="shared" si="36"/>
        <v>0</v>
      </c>
      <c r="R221" s="26">
        <f t="shared" si="37"/>
        <v>0</v>
      </c>
      <c r="S221" t="str">
        <f t="shared" si="38"/>
        <v>ESCLUDERE</v>
      </c>
    </row>
    <row r="222" spans="11:19" x14ac:dyDescent="0.3">
      <c r="K222" s="26">
        <f t="shared" si="30"/>
        <v>0</v>
      </c>
      <c r="L222">
        <f t="shared" si="31"/>
        <v>0</v>
      </c>
      <c r="M222">
        <f t="shared" si="32"/>
        <v>0</v>
      </c>
      <c r="N222">
        <f t="shared" si="33"/>
        <v>0</v>
      </c>
      <c r="O222">
        <f t="shared" si="34"/>
        <v>0</v>
      </c>
      <c r="P222">
        <f t="shared" si="35"/>
        <v>0</v>
      </c>
      <c r="Q222" s="26">
        <f t="shared" si="36"/>
        <v>0</v>
      </c>
      <c r="R222" s="26">
        <f t="shared" si="37"/>
        <v>0</v>
      </c>
      <c r="S222" t="str">
        <f t="shared" si="38"/>
        <v>ESCLUDERE</v>
      </c>
    </row>
    <row r="223" spans="11:19" x14ac:dyDescent="0.3">
      <c r="K223" s="26">
        <f t="shared" si="30"/>
        <v>0</v>
      </c>
      <c r="L223">
        <f t="shared" si="31"/>
        <v>0</v>
      </c>
      <c r="M223">
        <f t="shared" si="32"/>
        <v>0</v>
      </c>
      <c r="N223">
        <f t="shared" si="33"/>
        <v>0</v>
      </c>
      <c r="O223">
        <f t="shared" si="34"/>
        <v>0</v>
      </c>
      <c r="P223">
        <f t="shared" si="35"/>
        <v>0</v>
      </c>
      <c r="Q223" s="26">
        <f t="shared" si="36"/>
        <v>0</v>
      </c>
      <c r="R223" s="26">
        <f t="shared" si="37"/>
        <v>0</v>
      </c>
      <c r="S223" t="str">
        <f t="shared" si="38"/>
        <v>ESCLUDERE</v>
      </c>
    </row>
    <row r="224" spans="11:19" x14ac:dyDescent="0.3">
      <c r="K224" s="26">
        <f t="shared" si="30"/>
        <v>0</v>
      </c>
      <c r="L224">
        <f t="shared" si="31"/>
        <v>0</v>
      </c>
      <c r="M224">
        <f t="shared" si="32"/>
        <v>0</v>
      </c>
      <c r="N224">
        <f t="shared" si="33"/>
        <v>0</v>
      </c>
      <c r="O224">
        <f t="shared" si="34"/>
        <v>0</v>
      </c>
      <c r="P224">
        <f t="shared" si="35"/>
        <v>0</v>
      </c>
      <c r="Q224" s="26">
        <f t="shared" si="36"/>
        <v>0</v>
      </c>
      <c r="R224" s="26">
        <f t="shared" si="37"/>
        <v>0</v>
      </c>
      <c r="S224" t="str">
        <f t="shared" si="38"/>
        <v>ESCLUDERE</v>
      </c>
    </row>
    <row r="225" spans="11:19" x14ac:dyDescent="0.3">
      <c r="K225" s="26">
        <f t="shared" si="30"/>
        <v>0</v>
      </c>
      <c r="L225">
        <f t="shared" si="31"/>
        <v>0</v>
      </c>
      <c r="M225">
        <f t="shared" si="32"/>
        <v>0</v>
      </c>
      <c r="N225">
        <f t="shared" si="33"/>
        <v>0</v>
      </c>
      <c r="O225">
        <f t="shared" si="34"/>
        <v>0</v>
      </c>
      <c r="P225">
        <f t="shared" si="35"/>
        <v>0</v>
      </c>
      <c r="Q225" s="26">
        <f t="shared" si="36"/>
        <v>0</v>
      </c>
      <c r="R225" s="26">
        <f t="shared" si="37"/>
        <v>0</v>
      </c>
      <c r="S225" t="str">
        <f t="shared" si="38"/>
        <v>ESCLUDERE</v>
      </c>
    </row>
    <row r="226" spans="11:19" x14ac:dyDescent="0.3">
      <c r="K226" s="26">
        <f t="shared" si="30"/>
        <v>0</v>
      </c>
      <c r="L226">
        <f t="shared" si="31"/>
        <v>0</v>
      </c>
      <c r="M226">
        <f t="shared" si="32"/>
        <v>0</v>
      </c>
      <c r="N226">
        <f t="shared" si="33"/>
        <v>0</v>
      </c>
      <c r="O226">
        <f t="shared" si="34"/>
        <v>0</v>
      </c>
      <c r="P226">
        <f t="shared" si="35"/>
        <v>0</v>
      </c>
      <c r="Q226" s="26">
        <f t="shared" si="36"/>
        <v>0</v>
      </c>
      <c r="R226" s="26">
        <f t="shared" si="37"/>
        <v>0</v>
      </c>
      <c r="S226" t="str">
        <f t="shared" si="38"/>
        <v>ESCLUDERE</v>
      </c>
    </row>
    <row r="227" spans="11:19" x14ac:dyDescent="0.3">
      <c r="K227" s="26">
        <f t="shared" si="30"/>
        <v>0</v>
      </c>
      <c r="L227">
        <f t="shared" si="31"/>
        <v>0</v>
      </c>
      <c r="M227">
        <f t="shared" si="32"/>
        <v>0</v>
      </c>
      <c r="N227">
        <f t="shared" si="33"/>
        <v>0</v>
      </c>
      <c r="O227">
        <f t="shared" si="34"/>
        <v>0</v>
      </c>
      <c r="P227">
        <f t="shared" si="35"/>
        <v>0</v>
      </c>
      <c r="Q227" s="26">
        <f t="shared" si="36"/>
        <v>0</v>
      </c>
      <c r="R227" s="26">
        <f t="shared" si="37"/>
        <v>0</v>
      </c>
      <c r="S227" t="str">
        <f t="shared" si="38"/>
        <v>ESCLUDERE</v>
      </c>
    </row>
    <row r="228" spans="11:19" x14ac:dyDescent="0.3">
      <c r="K228" s="26">
        <f t="shared" ref="K228:K236" si="39">IF(OR(AND($B228=1,C228=V$2),AND($B228=2,C228=V$3)),1,0)</f>
        <v>0</v>
      </c>
      <c r="L228">
        <f t="shared" ref="L228:L236" si="40">IF(OR(AND($B228=1,D228=W$2),AND($B228=2,D228=W$3)),1,0)</f>
        <v>0</v>
      </c>
      <c r="M228">
        <f t="shared" ref="M228:M236" si="41">IF(OR(AND($B228=1,E228=X$2),AND($B228=2,E228=X$3)),1,0)</f>
        <v>0</v>
      </c>
      <c r="N228">
        <f t="shared" ref="N228:N236" si="42">IF(OR(AND($B228=1,F228=Y$2),AND($B228=2,F228=Y$3)),1,0)</f>
        <v>0</v>
      </c>
      <c r="O228">
        <f t="shared" ref="O228:O236" si="43">IF(OR(AND($B228=1,G228=Z$2),AND($B228=2,G228=Z$3)),1,0)</f>
        <v>0</v>
      </c>
      <c r="P228">
        <f t="shared" ref="P228:P236" si="44">IF(OR(AND($B228=1,H228=AA$2),AND($B228=2,H228=AA$3)),1,0)</f>
        <v>0</v>
      </c>
      <c r="Q228" s="26">
        <f t="shared" ref="Q228:Q236" si="45">IF(OR(AND($B228=1,I228=AB$2),AND($B228=2,I228=AB$3)),1,0)</f>
        <v>0</v>
      </c>
      <c r="R228" s="26">
        <f t="shared" ref="R228:R236" si="46">COUNTIF(K228:Q228,1)/COUNT(K228:Q228)</f>
        <v>0</v>
      </c>
      <c r="S228" t="str">
        <f t="shared" ref="S228:S236" si="47">IF(A228=A229,IF(AND(R228&gt;0.7,R229&gt;0.7),"OK","ESCLUDERE"),"")</f>
        <v>ESCLUDERE</v>
      </c>
    </row>
    <row r="229" spans="11:19" x14ac:dyDescent="0.3">
      <c r="K229" s="26">
        <f t="shared" si="39"/>
        <v>0</v>
      </c>
      <c r="L229">
        <f t="shared" si="40"/>
        <v>0</v>
      </c>
      <c r="M229">
        <f t="shared" si="41"/>
        <v>0</v>
      </c>
      <c r="N229">
        <f t="shared" si="42"/>
        <v>0</v>
      </c>
      <c r="O229">
        <f t="shared" si="43"/>
        <v>0</v>
      </c>
      <c r="P229">
        <f t="shared" si="44"/>
        <v>0</v>
      </c>
      <c r="Q229" s="26">
        <f t="shared" si="45"/>
        <v>0</v>
      </c>
      <c r="R229" s="26">
        <f t="shared" si="46"/>
        <v>0</v>
      </c>
      <c r="S229" t="str">
        <f t="shared" si="47"/>
        <v>ESCLUDERE</v>
      </c>
    </row>
    <row r="230" spans="11:19" x14ac:dyDescent="0.3">
      <c r="K230" s="26">
        <f t="shared" si="39"/>
        <v>0</v>
      </c>
      <c r="L230">
        <f t="shared" si="40"/>
        <v>0</v>
      </c>
      <c r="M230">
        <f t="shared" si="41"/>
        <v>0</v>
      </c>
      <c r="N230">
        <f t="shared" si="42"/>
        <v>0</v>
      </c>
      <c r="O230">
        <f t="shared" si="43"/>
        <v>0</v>
      </c>
      <c r="P230">
        <f t="shared" si="44"/>
        <v>0</v>
      </c>
      <c r="Q230" s="26">
        <f t="shared" si="45"/>
        <v>0</v>
      </c>
      <c r="R230" s="26">
        <f t="shared" si="46"/>
        <v>0</v>
      </c>
      <c r="S230" t="str">
        <f t="shared" si="47"/>
        <v>ESCLUDERE</v>
      </c>
    </row>
    <row r="231" spans="11:19" x14ac:dyDescent="0.3">
      <c r="K231" s="26">
        <f t="shared" si="39"/>
        <v>0</v>
      </c>
      <c r="L231">
        <f t="shared" si="40"/>
        <v>0</v>
      </c>
      <c r="M231">
        <f t="shared" si="41"/>
        <v>0</v>
      </c>
      <c r="N231">
        <f t="shared" si="42"/>
        <v>0</v>
      </c>
      <c r="O231">
        <f t="shared" si="43"/>
        <v>0</v>
      </c>
      <c r="P231">
        <f t="shared" si="44"/>
        <v>0</v>
      </c>
      <c r="Q231" s="26">
        <f t="shared" si="45"/>
        <v>0</v>
      </c>
      <c r="R231" s="26">
        <f t="shared" si="46"/>
        <v>0</v>
      </c>
      <c r="S231" t="str">
        <f t="shared" si="47"/>
        <v>ESCLUDERE</v>
      </c>
    </row>
    <row r="232" spans="11:19" x14ac:dyDescent="0.3">
      <c r="K232" s="26">
        <f t="shared" si="39"/>
        <v>0</v>
      </c>
      <c r="L232">
        <f t="shared" si="40"/>
        <v>0</v>
      </c>
      <c r="M232">
        <f t="shared" si="41"/>
        <v>0</v>
      </c>
      <c r="N232">
        <f t="shared" si="42"/>
        <v>0</v>
      </c>
      <c r="O232">
        <f t="shared" si="43"/>
        <v>0</v>
      </c>
      <c r="P232">
        <f t="shared" si="44"/>
        <v>0</v>
      </c>
      <c r="Q232" s="26">
        <f t="shared" si="45"/>
        <v>0</v>
      </c>
      <c r="R232" s="26">
        <f t="shared" si="46"/>
        <v>0</v>
      </c>
      <c r="S232" t="str">
        <f t="shared" si="47"/>
        <v>ESCLUDERE</v>
      </c>
    </row>
    <row r="233" spans="11:19" x14ac:dyDescent="0.3">
      <c r="K233" s="26">
        <f t="shared" si="39"/>
        <v>0</v>
      </c>
      <c r="L233">
        <f t="shared" si="40"/>
        <v>0</v>
      </c>
      <c r="M233">
        <f t="shared" si="41"/>
        <v>0</v>
      </c>
      <c r="N233">
        <f t="shared" si="42"/>
        <v>0</v>
      </c>
      <c r="O233">
        <f t="shared" si="43"/>
        <v>0</v>
      </c>
      <c r="P233">
        <f t="shared" si="44"/>
        <v>0</v>
      </c>
      <c r="Q233" s="26">
        <f t="shared" si="45"/>
        <v>0</v>
      </c>
      <c r="R233" s="26">
        <f t="shared" si="46"/>
        <v>0</v>
      </c>
      <c r="S233" t="str">
        <f t="shared" si="47"/>
        <v>ESCLUDERE</v>
      </c>
    </row>
    <row r="234" spans="11:19" x14ac:dyDescent="0.3">
      <c r="K234" s="26">
        <f t="shared" si="39"/>
        <v>0</v>
      </c>
      <c r="L234">
        <f t="shared" si="40"/>
        <v>0</v>
      </c>
      <c r="M234">
        <f t="shared" si="41"/>
        <v>0</v>
      </c>
      <c r="N234">
        <f t="shared" si="42"/>
        <v>0</v>
      </c>
      <c r="O234">
        <f t="shared" si="43"/>
        <v>0</v>
      </c>
      <c r="P234">
        <f t="shared" si="44"/>
        <v>0</v>
      </c>
      <c r="Q234" s="26">
        <f t="shared" si="45"/>
        <v>0</v>
      </c>
      <c r="R234" s="26">
        <f t="shared" si="46"/>
        <v>0</v>
      </c>
      <c r="S234" t="str">
        <f t="shared" si="47"/>
        <v>ESCLUDERE</v>
      </c>
    </row>
    <row r="235" spans="11:19" x14ac:dyDescent="0.3">
      <c r="K235" s="26">
        <f t="shared" si="39"/>
        <v>0</v>
      </c>
      <c r="L235">
        <f t="shared" si="40"/>
        <v>0</v>
      </c>
      <c r="M235">
        <f t="shared" si="41"/>
        <v>0</v>
      </c>
      <c r="N235">
        <f t="shared" si="42"/>
        <v>0</v>
      </c>
      <c r="O235">
        <f t="shared" si="43"/>
        <v>0</v>
      </c>
      <c r="P235">
        <f t="shared" si="44"/>
        <v>0</v>
      </c>
      <c r="Q235" s="26">
        <f t="shared" si="45"/>
        <v>0</v>
      </c>
      <c r="R235" s="26">
        <f t="shared" si="46"/>
        <v>0</v>
      </c>
      <c r="S235" t="str">
        <f t="shared" si="47"/>
        <v>ESCLUDERE</v>
      </c>
    </row>
    <row r="236" spans="11:19" x14ac:dyDescent="0.3">
      <c r="K236" s="26">
        <f t="shared" si="39"/>
        <v>0</v>
      </c>
      <c r="L236">
        <f t="shared" si="40"/>
        <v>0</v>
      </c>
      <c r="M236">
        <f t="shared" si="41"/>
        <v>0</v>
      </c>
      <c r="N236">
        <f t="shared" si="42"/>
        <v>0</v>
      </c>
      <c r="O236">
        <f t="shared" si="43"/>
        <v>0</v>
      </c>
      <c r="P236">
        <f t="shared" si="44"/>
        <v>0</v>
      </c>
      <c r="Q236" s="26">
        <f t="shared" si="45"/>
        <v>0</v>
      </c>
      <c r="R236" s="26">
        <f t="shared" si="46"/>
        <v>0</v>
      </c>
      <c r="S236" t="str">
        <f t="shared" si="47"/>
        <v>ESCLUDERE</v>
      </c>
    </row>
  </sheetData>
  <mergeCells count="1">
    <mergeCell ref="V1:AB1"/>
  </mergeCells>
  <conditionalFormatting sqref="S1:S61 S150:S1048576">
    <cfRule type="containsText" dxfId="2" priority="3" operator="containsText" text="ESCLUDERE">
      <formula>NOT(ISERROR(SEARCH("ESCLUDERE",S1)))</formula>
    </cfRule>
  </conditionalFormatting>
  <conditionalFormatting sqref="S62:S105">
    <cfRule type="containsText" dxfId="1" priority="2" operator="containsText" text="ESCLUDERE">
      <formula>NOT(ISERROR(SEARCH("ESCLUDERE",S62)))</formula>
    </cfRule>
  </conditionalFormatting>
  <conditionalFormatting sqref="S106:S149">
    <cfRule type="containsText" dxfId="0" priority="1" operator="containsText" text="ESCLUDERE">
      <formula>NOT(ISERROR(SEARCH("ESCLUDERE",S106)))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B881-B3D6-4171-9B14-61BB6C989AAE}">
  <dimension ref="A1:CN629"/>
  <sheetViews>
    <sheetView zoomScaleNormal="131" workbookViewId="0">
      <selection activeCell="J11" sqref="J11"/>
    </sheetView>
  </sheetViews>
  <sheetFormatPr defaultRowHeight="14.4" x14ac:dyDescent="0.3"/>
  <cols>
    <col min="60" max="60" width="9.33203125" customWidth="1"/>
    <col min="61" max="61" width="16.5546875" bestFit="1" customWidth="1"/>
    <col min="73" max="73" width="16.5546875" bestFit="1" customWidth="1"/>
    <col min="85" max="85" width="16.5546875" bestFit="1" customWidth="1"/>
  </cols>
  <sheetData>
    <row r="1" spans="1:91" ht="15" thickBot="1" x14ac:dyDescent="0.35">
      <c r="A1" s="6" t="s">
        <v>0</v>
      </c>
      <c r="B1" s="7" t="s">
        <v>17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8">
        <v>7</v>
      </c>
      <c r="K1" s="3" t="s">
        <v>0</v>
      </c>
      <c r="L1" s="4" t="s">
        <v>17</v>
      </c>
      <c r="M1" s="4" t="s">
        <v>18</v>
      </c>
      <c r="N1" s="4" t="s">
        <v>20</v>
      </c>
      <c r="O1" s="4" t="s">
        <v>22</v>
      </c>
      <c r="P1" s="4" t="s">
        <v>23</v>
      </c>
      <c r="Q1" s="4" t="s">
        <v>19</v>
      </c>
      <c r="R1" s="4" t="s">
        <v>37</v>
      </c>
      <c r="S1" s="5" t="s">
        <v>21</v>
      </c>
      <c r="T1" s="9"/>
      <c r="U1" s="9"/>
      <c r="V1" s="9"/>
      <c r="W1" s="9"/>
      <c r="Y1" s="4" t="s">
        <v>18</v>
      </c>
      <c r="Z1" s="4" t="s">
        <v>20</v>
      </c>
      <c r="AA1" s="4" t="s">
        <v>22</v>
      </c>
      <c r="AB1" s="4" t="s">
        <v>23</v>
      </c>
      <c r="AC1" s="4" t="s">
        <v>19</v>
      </c>
      <c r="AD1" s="4" t="s">
        <v>13</v>
      </c>
      <c r="AE1" s="5" t="s">
        <v>21</v>
      </c>
      <c r="AK1" s="4" t="s">
        <v>18</v>
      </c>
      <c r="AL1" s="4" t="s">
        <v>20</v>
      </c>
      <c r="AM1" s="4" t="s">
        <v>22</v>
      </c>
      <c r="AN1" s="4" t="s">
        <v>23</v>
      </c>
      <c r="AO1" s="4" t="s">
        <v>19</v>
      </c>
      <c r="AP1" s="4" t="s">
        <v>13</v>
      </c>
      <c r="AQ1" s="5" t="s">
        <v>21</v>
      </c>
      <c r="AW1" s="4" t="s">
        <v>18</v>
      </c>
      <c r="AX1" s="4" t="s">
        <v>20</v>
      </c>
      <c r="AY1" s="4" t="s">
        <v>22</v>
      </c>
      <c r="AZ1" s="4" t="s">
        <v>23</v>
      </c>
      <c r="BA1" s="4" t="s">
        <v>19</v>
      </c>
      <c r="BB1" s="4" t="s">
        <v>13</v>
      </c>
      <c r="BC1" s="5" t="s">
        <v>21</v>
      </c>
      <c r="BD1" s="9"/>
      <c r="BE1" s="9"/>
      <c r="BF1" s="9"/>
      <c r="BG1" s="9"/>
      <c r="BI1" s="4" t="s">
        <v>18</v>
      </c>
      <c r="BJ1" s="4" t="s">
        <v>20</v>
      </c>
      <c r="BK1" s="4" t="s">
        <v>22</v>
      </c>
      <c r="BL1" s="4" t="s">
        <v>23</v>
      </c>
      <c r="BM1" s="4" t="s">
        <v>19</v>
      </c>
      <c r="BN1" s="4" t="s">
        <v>13</v>
      </c>
      <c r="BO1" s="5" t="s">
        <v>21</v>
      </c>
      <c r="BU1" s="4" t="s">
        <v>18</v>
      </c>
      <c r="BV1" s="4" t="s">
        <v>20</v>
      </c>
      <c r="BW1" s="4" t="s">
        <v>22</v>
      </c>
      <c r="BX1" s="4" t="s">
        <v>23</v>
      </c>
      <c r="BY1" s="4" t="s">
        <v>19</v>
      </c>
      <c r="BZ1" s="4" t="s">
        <v>13</v>
      </c>
      <c r="CA1" s="5" t="s">
        <v>21</v>
      </c>
      <c r="CG1" s="4" t="s">
        <v>18</v>
      </c>
      <c r="CH1" s="4" t="s">
        <v>20</v>
      </c>
      <c r="CI1" s="4" t="s">
        <v>22</v>
      </c>
      <c r="CJ1" s="4" t="s">
        <v>23</v>
      </c>
      <c r="CK1" s="4" t="s">
        <v>19</v>
      </c>
      <c r="CL1" s="4" t="s">
        <v>13</v>
      </c>
      <c r="CM1" s="5" t="s">
        <v>21</v>
      </c>
    </row>
    <row r="2" spans="1:91" x14ac:dyDescent="0.3">
      <c r="A2" s="1">
        <v>1</v>
      </c>
      <c r="B2" s="1">
        <v>1</v>
      </c>
      <c r="C2" s="1" t="s">
        <v>19</v>
      </c>
      <c r="D2" s="1" t="s">
        <v>35</v>
      </c>
      <c r="E2" s="1" t="s">
        <v>20</v>
      </c>
      <c r="F2" s="1" t="s">
        <v>36</v>
      </c>
      <c r="G2" s="1" t="s">
        <v>23</v>
      </c>
      <c r="H2" s="1" t="s">
        <v>21</v>
      </c>
      <c r="I2" s="1" t="s">
        <v>37</v>
      </c>
      <c r="K2" s="2">
        <f t="shared" ref="K2:K13" si="0">A2</f>
        <v>1</v>
      </c>
      <c r="L2" s="2">
        <f t="shared" ref="L2:L13" si="1">B2</f>
        <v>1</v>
      </c>
      <c r="M2" s="2">
        <f>7-MATCH(M$1,Analisi!$C2:$I2,0)+1</f>
        <v>6</v>
      </c>
      <c r="N2" s="2">
        <f>7-MATCH(N$1,Analisi!$C2:$I2,0)+1</f>
        <v>5</v>
      </c>
      <c r="O2" s="2">
        <f>7-MATCH(O$1,Analisi!$C2:$I2,0)+1</f>
        <v>4</v>
      </c>
      <c r="P2" s="2">
        <f>7-MATCH(P$1,Analisi!$C2:$I2,0)+1</f>
        <v>3</v>
      </c>
      <c r="Q2" s="2">
        <f>7-MATCH(Q$1,Analisi!$C2:$I2,0)+1</f>
        <v>7</v>
      </c>
      <c r="R2" s="2">
        <f>7-MATCH(R$1,Analisi!$C2:$I2,0)+1</f>
        <v>1</v>
      </c>
      <c r="S2" s="2">
        <f>7-MATCH(S$1,Analisi!$C2:$I2,0)+1</f>
        <v>2</v>
      </c>
      <c r="T2" s="2"/>
      <c r="U2" s="2"/>
      <c r="V2" s="2"/>
      <c r="W2" s="2"/>
      <c r="X2">
        <v>1</v>
      </c>
      <c r="Y2">
        <f t="shared" ref="Y2:AE8" si="2">COUNTIFS($L:$L,5,M:M,$X2)</f>
        <v>0</v>
      </c>
      <c r="Z2">
        <f t="shared" si="2"/>
        <v>0</v>
      </c>
      <c r="AA2">
        <f t="shared" si="2"/>
        <v>0</v>
      </c>
      <c r="AB2">
        <f t="shared" si="2"/>
        <v>0</v>
      </c>
      <c r="AC2">
        <f>COUNTIFS($L:$L,5,Q:Q,$X2)</f>
        <v>0</v>
      </c>
      <c r="AD2">
        <f t="shared" si="2"/>
        <v>1</v>
      </c>
      <c r="AE2">
        <f t="shared" si="2"/>
        <v>1</v>
      </c>
      <c r="AJ2">
        <v>1</v>
      </c>
      <c r="AK2">
        <f t="shared" ref="AK2:AQ8" si="3">COUNTIFS($L:$L,1,M:M,$X2)</f>
        <v>0</v>
      </c>
      <c r="AL2">
        <f t="shared" si="3"/>
        <v>1</v>
      </c>
      <c r="AM2">
        <f t="shared" si="3"/>
        <v>0</v>
      </c>
      <c r="AN2">
        <f t="shared" si="3"/>
        <v>0</v>
      </c>
      <c r="AO2">
        <f t="shared" si="3"/>
        <v>0</v>
      </c>
      <c r="AP2">
        <f t="shared" si="3"/>
        <v>1</v>
      </c>
      <c r="AQ2">
        <f t="shared" si="3"/>
        <v>0</v>
      </c>
      <c r="AV2">
        <v>1</v>
      </c>
      <c r="AW2">
        <f t="shared" ref="AW2:BC8" si="4">COUNTIFS($L:$L,3,M:M,$X2)</f>
        <v>0</v>
      </c>
      <c r="AX2">
        <f t="shared" si="4"/>
        <v>0</v>
      </c>
      <c r="AY2">
        <f t="shared" si="4"/>
        <v>0</v>
      </c>
      <c r="AZ2">
        <f t="shared" si="4"/>
        <v>0</v>
      </c>
      <c r="BA2">
        <f t="shared" si="4"/>
        <v>2</v>
      </c>
      <c r="BB2">
        <f t="shared" si="4"/>
        <v>0</v>
      </c>
      <c r="BC2">
        <f t="shared" si="4"/>
        <v>0</v>
      </c>
      <c r="BD2" s="2"/>
      <c r="BE2" s="2"/>
      <c r="BF2" s="2"/>
      <c r="BG2" s="2"/>
      <c r="BH2">
        <v>1</v>
      </c>
      <c r="BI2">
        <f t="shared" ref="BI2:BO8" si="5">COUNTIFS($L:$L,4,M:M,$X2)</f>
        <v>1</v>
      </c>
      <c r="BJ2">
        <f t="shared" si="5"/>
        <v>1</v>
      </c>
      <c r="BK2">
        <f t="shared" si="5"/>
        <v>0</v>
      </c>
      <c r="BL2">
        <f t="shared" si="5"/>
        <v>0</v>
      </c>
      <c r="BM2">
        <f t="shared" si="5"/>
        <v>0</v>
      </c>
      <c r="BN2">
        <f t="shared" si="5"/>
        <v>0</v>
      </c>
      <c r="BO2">
        <f t="shared" si="5"/>
        <v>0</v>
      </c>
      <c r="BT2">
        <v>1</v>
      </c>
      <c r="BU2">
        <f t="shared" ref="BU2:CA8" si="6">COUNTIFS($L:$L,2,M:M,$X2)</f>
        <v>2</v>
      </c>
      <c r="BV2">
        <f t="shared" si="6"/>
        <v>0</v>
      </c>
      <c r="BW2">
        <f t="shared" si="6"/>
        <v>0</v>
      </c>
      <c r="BX2">
        <f t="shared" si="6"/>
        <v>0</v>
      </c>
      <c r="BY2">
        <f t="shared" si="6"/>
        <v>0</v>
      </c>
      <c r="BZ2">
        <f t="shared" si="6"/>
        <v>0</v>
      </c>
      <c r="CA2">
        <f t="shared" si="6"/>
        <v>0</v>
      </c>
      <c r="CF2">
        <v>1</v>
      </c>
      <c r="CG2">
        <f t="shared" ref="CG2:CM8" si="7">COUNTIFS($L:$L,6,M:M,$X2)</f>
        <v>1</v>
      </c>
      <c r="CH2">
        <f t="shared" si="7"/>
        <v>1</v>
      </c>
      <c r="CI2">
        <f t="shared" si="7"/>
        <v>0</v>
      </c>
      <c r="CJ2">
        <f t="shared" si="7"/>
        <v>0</v>
      </c>
      <c r="CK2">
        <f t="shared" si="7"/>
        <v>0</v>
      </c>
      <c r="CL2">
        <f t="shared" si="7"/>
        <v>0</v>
      </c>
      <c r="CM2">
        <f t="shared" si="7"/>
        <v>0</v>
      </c>
    </row>
    <row r="3" spans="1:91" x14ac:dyDescent="0.3">
      <c r="A3" s="1">
        <v>1</v>
      </c>
      <c r="B3" s="1">
        <v>2</v>
      </c>
      <c r="C3" s="1" t="s">
        <v>37</v>
      </c>
      <c r="D3" s="1" t="s">
        <v>38</v>
      </c>
      <c r="E3" s="1" t="s">
        <v>22</v>
      </c>
      <c r="F3" s="1" t="s">
        <v>19</v>
      </c>
      <c r="G3" s="1" t="s">
        <v>21</v>
      </c>
      <c r="H3" s="1" t="s">
        <v>20</v>
      </c>
      <c r="I3" s="1" t="s">
        <v>18</v>
      </c>
      <c r="K3" s="2">
        <f t="shared" si="0"/>
        <v>1</v>
      </c>
      <c r="L3" s="2">
        <f t="shared" si="1"/>
        <v>2</v>
      </c>
      <c r="M3" s="2">
        <f>7-MATCH(M$1,Analisi!$C3:$I3,0)+1</f>
        <v>1</v>
      </c>
      <c r="N3" s="2">
        <f>7-MATCH(N$1,Analisi!$C3:$I3,0)+1</f>
        <v>2</v>
      </c>
      <c r="O3" s="2">
        <f>7-MATCH(O$1,Analisi!$C3:$I3,0)+1</f>
        <v>5</v>
      </c>
      <c r="P3" s="2">
        <f>7-MATCH(P$1,Analisi!$C3:$I3,0)+1</f>
        <v>6</v>
      </c>
      <c r="Q3" s="2">
        <f>7-MATCH(Q$1,Analisi!$C3:$I3,0)+1</f>
        <v>4</v>
      </c>
      <c r="R3" s="2">
        <f>7-MATCH(R$1,Analisi!$C3:$I3,0)+1</f>
        <v>7</v>
      </c>
      <c r="S3" s="2">
        <f>7-MATCH(S$1,Analisi!$C3:$I3,0)+1</f>
        <v>3</v>
      </c>
      <c r="T3" s="2"/>
      <c r="U3" s="2"/>
      <c r="V3" s="2"/>
      <c r="W3" s="2"/>
      <c r="X3">
        <v>2</v>
      </c>
      <c r="Y3">
        <f t="shared" si="2"/>
        <v>0</v>
      </c>
      <c r="Z3">
        <f t="shared" si="2"/>
        <v>0</v>
      </c>
      <c r="AA3">
        <f t="shared" si="2"/>
        <v>0</v>
      </c>
      <c r="AB3">
        <f t="shared" si="2"/>
        <v>0</v>
      </c>
      <c r="AC3">
        <f t="shared" si="2"/>
        <v>0</v>
      </c>
      <c r="AD3">
        <f t="shared" si="2"/>
        <v>1</v>
      </c>
      <c r="AE3">
        <f t="shared" si="2"/>
        <v>1</v>
      </c>
      <c r="AJ3">
        <v>2</v>
      </c>
      <c r="AK3">
        <f t="shared" si="3"/>
        <v>1</v>
      </c>
      <c r="AL3">
        <f t="shared" si="3"/>
        <v>0</v>
      </c>
      <c r="AM3">
        <f t="shared" si="3"/>
        <v>0</v>
      </c>
      <c r="AN3">
        <f t="shared" si="3"/>
        <v>0</v>
      </c>
      <c r="AO3">
        <f t="shared" si="3"/>
        <v>0</v>
      </c>
      <c r="AP3">
        <f t="shared" si="3"/>
        <v>0</v>
      </c>
      <c r="AQ3">
        <f t="shared" si="3"/>
        <v>1</v>
      </c>
      <c r="AV3">
        <v>2</v>
      </c>
      <c r="AW3">
        <f t="shared" si="4"/>
        <v>0</v>
      </c>
      <c r="AX3">
        <f t="shared" si="4"/>
        <v>0</v>
      </c>
      <c r="AY3">
        <f t="shared" si="4"/>
        <v>0</v>
      </c>
      <c r="AZ3">
        <f t="shared" si="4"/>
        <v>0</v>
      </c>
      <c r="BA3">
        <f t="shared" si="4"/>
        <v>0</v>
      </c>
      <c r="BB3">
        <f t="shared" si="4"/>
        <v>0</v>
      </c>
      <c r="BC3">
        <f t="shared" si="4"/>
        <v>2</v>
      </c>
      <c r="BD3" s="2"/>
      <c r="BE3" s="2"/>
      <c r="BF3" s="2"/>
      <c r="BG3" s="2"/>
      <c r="BH3">
        <v>2</v>
      </c>
      <c r="BI3">
        <f t="shared" si="5"/>
        <v>1</v>
      </c>
      <c r="BJ3">
        <f t="shared" si="5"/>
        <v>1</v>
      </c>
      <c r="BK3">
        <f t="shared" si="5"/>
        <v>0</v>
      </c>
      <c r="BL3">
        <f t="shared" si="5"/>
        <v>0</v>
      </c>
      <c r="BM3">
        <f t="shared" si="5"/>
        <v>0</v>
      </c>
      <c r="BN3">
        <f t="shared" si="5"/>
        <v>0</v>
      </c>
      <c r="BO3">
        <f t="shared" si="5"/>
        <v>0</v>
      </c>
      <c r="BT3">
        <v>2</v>
      </c>
      <c r="BU3">
        <f t="shared" si="6"/>
        <v>0</v>
      </c>
      <c r="BV3">
        <f t="shared" si="6"/>
        <v>2</v>
      </c>
      <c r="BW3">
        <f t="shared" si="6"/>
        <v>0</v>
      </c>
      <c r="BX3">
        <f t="shared" si="6"/>
        <v>0</v>
      </c>
      <c r="BY3">
        <f t="shared" si="6"/>
        <v>0</v>
      </c>
      <c r="BZ3">
        <f t="shared" si="6"/>
        <v>0</v>
      </c>
      <c r="CA3">
        <f t="shared" si="6"/>
        <v>0</v>
      </c>
      <c r="CF3">
        <v>2</v>
      </c>
      <c r="CG3">
        <f t="shared" si="7"/>
        <v>1</v>
      </c>
      <c r="CH3">
        <f t="shared" si="7"/>
        <v>1</v>
      </c>
      <c r="CI3">
        <f t="shared" si="7"/>
        <v>0</v>
      </c>
      <c r="CJ3">
        <f t="shared" si="7"/>
        <v>0</v>
      </c>
      <c r="CK3">
        <f t="shared" si="7"/>
        <v>0</v>
      </c>
      <c r="CL3">
        <f t="shared" si="7"/>
        <v>0</v>
      </c>
      <c r="CM3">
        <f t="shared" si="7"/>
        <v>0</v>
      </c>
    </row>
    <row r="4" spans="1:91" x14ac:dyDescent="0.3">
      <c r="A4" s="1">
        <v>1</v>
      </c>
      <c r="B4" s="1">
        <v>3</v>
      </c>
      <c r="C4" s="1" t="s">
        <v>20</v>
      </c>
      <c r="D4" s="1" t="s">
        <v>18</v>
      </c>
      <c r="E4" s="1" t="s">
        <v>22</v>
      </c>
      <c r="F4" s="1" t="s">
        <v>23</v>
      </c>
      <c r="G4" s="1" t="s">
        <v>39</v>
      </c>
      <c r="H4" s="1" t="s">
        <v>21</v>
      </c>
      <c r="I4" s="1" t="s">
        <v>19</v>
      </c>
      <c r="K4" s="2">
        <f t="shared" si="0"/>
        <v>1</v>
      </c>
      <c r="L4" s="2">
        <f t="shared" si="1"/>
        <v>3</v>
      </c>
      <c r="M4" s="2">
        <f>7-MATCH(M$1,Analisi!$C4:$I4,0)+1</f>
        <v>6</v>
      </c>
      <c r="N4" s="2">
        <f>7-MATCH(N$1,Analisi!$C4:$I4,0)+1</f>
        <v>7</v>
      </c>
      <c r="O4" s="2">
        <f>7-MATCH(O$1,Analisi!$C4:$I4,0)+1</f>
        <v>5</v>
      </c>
      <c r="P4" s="2">
        <f>7-MATCH(P$1,Analisi!$C4:$I4,0)+1</f>
        <v>4</v>
      </c>
      <c r="Q4" s="2">
        <f>7-MATCH(Q$1,Analisi!$C4:$I4,0)+1</f>
        <v>1</v>
      </c>
      <c r="R4" s="2">
        <f>7-MATCH(R$1,Analisi!$C4:$I4,0)+1</f>
        <v>3</v>
      </c>
      <c r="S4" s="2">
        <f>7-MATCH(S$1,Analisi!$C4:$I4,0)+1</f>
        <v>2</v>
      </c>
      <c r="T4" s="2"/>
      <c r="U4" s="2"/>
      <c r="V4" s="2"/>
      <c r="W4" s="2"/>
      <c r="X4">
        <v>3</v>
      </c>
      <c r="Y4">
        <f t="shared" si="2"/>
        <v>0</v>
      </c>
      <c r="Z4">
        <f t="shared" si="2"/>
        <v>0</v>
      </c>
      <c r="AA4">
        <f t="shared" si="2"/>
        <v>0</v>
      </c>
      <c r="AB4">
        <f t="shared" si="2"/>
        <v>1</v>
      </c>
      <c r="AC4">
        <f t="shared" si="2"/>
        <v>1</v>
      </c>
      <c r="AD4">
        <f t="shared" si="2"/>
        <v>0</v>
      </c>
      <c r="AE4">
        <f t="shared" si="2"/>
        <v>0</v>
      </c>
      <c r="AJ4">
        <v>3</v>
      </c>
      <c r="AK4">
        <f t="shared" si="3"/>
        <v>0</v>
      </c>
      <c r="AL4">
        <f t="shared" si="3"/>
        <v>0</v>
      </c>
      <c r="AM4">
        <f t="shared" si="3"/>
        <v>0</v>
      </c>
      <c r="AN4">
        <f t="shared" si="3"/>
        <v>1</v>
      </c>
      <c r="AO4">
        <f t="shared" si="3"/>
        <v>0</v>
      </c>
      <c r="AP4">
        <f t="shared" si="3"/>
        <v>1</v>
      </c>
      <c r="AQ4">
        <f t="shared" si="3"/>
        <v>0</v>
      </c>
      <c r="AV4">
        <v>3</v>
      </c>
      <c r="AW4">
        <f t="shared" si="4"/>
        <v>0</v>
      </c>
      <c r="AX4">
        <f t="shared" si="4"/>
        <v>0</v>
      </c>
      <c r="AY4">
        <f t="shared" si="4"/>
        <v>1</v>
      </c>
      <c r="AZ4">
        <f t="shared" si="4"/>
        <v>0</v>
      </c>
      <c r="BA4">
        <f t="shared" si="4"/>
        <v>0</v>
      </c>
      <c r="BB4">
        <f t="shared" si="4"/>
        <v>1</v>
      </c>
      <c r="BC4">
        <f t="shared" si="4"/>
        <v>0</v>
      </c>
      <c r="BD4" s="2"/>
      <c r="BE4" s="2"/>
      <c r="BF4" s="2"/>
      <c r="BG4" s="2"/>
      <c r="BH4">
        <v>3</v>
      </c>
      <c r="BI4">
        <f t="shared" si="5"/>
        <v>0</v>
      </c>
      <c r="BJ4">
        <f t="shared" si="5"/>
        <v>0</v>
      </c>
      <c r="BK4">
        <f t="shared" si="5"/>
        <v>1</v>
      </c>
      <c r="BL4">
        <f t="shared" si="5"/>
        <v>0</v>
      </c>
      <c r="BM4">
        <f t="shared" si="5"/>
        <v>0</v>
      </c>
      <c r="BN4">
        <f t="shared" si="5"/>
        <v>0</v>
      </c>
      <c r="BO4">
        <f t="shared" si="5"/>
        <v>1</v>
      </c>
      <c r="BT4">
        <v>3</v>
      </c>
      <c r="BU4">
        <f t="shared" si="6"/>
        <v>0</v>
      </c>
      <c r="BV4">
        <f t="shared" si="6"/>
        <v>0</v>
      </c>
      <c r="BW4">
        <f t="shared" si="6"/>
        <v>0</v>
      </c>
      <c r="BX4">
        <f t="shared" si="6"/>
        <v>0</v>
      </c>
      <c r="BY4">
        <f t="shared" si="6"/>
        <v>0</v>
      </c>
      <c r="BZ4">
        <f t="shared" si="6"/>
        <v>0</v>
      </c>
      <c r="CA4">
        <f t="shared" si="6"/>
        <v>2</v>
      </c>
      <c r="CF4">
        <v>3</v>
      </c>
      <c r="CG4">
        <f t="shared" si="7"/>
        <v>0</v>
      </c>
      <c r="CH4">
        <f t="shared" si="7"/>
        <v>0</v>
      </c>
      <c r="CI4">
        <f t="shared" si="7"/>
        <v>0</v>
      </c>
      <c r="CJ4">
        <f t="shared" si="7"/>
        <v>1</v>
      </c>
      <c r="CK4">
        <f t="shared" si="7"/>
        <v>0</v>
      </c>
      <c r="CL4">
        <f t="shared" si="7"/>
        <v>0</v>
      </c>
      <c r="CM4">
        <f t="shared" si="7"/>
        <v>1</v>
      </c>
    </row>
    <row r="5" spans="1:91" x14ac:dyDescent="0.3">
      <c r="A5" s="1">
        <v>1</v>
      </c>
      <c r="B5" s="1">
        <v>4</v>
      </c>
      <c r="C5" s="1" t="s">
        <v>39</v>
      </c>
      <c r="D5" s="1" t="s">
        <v>23</v>
      </c>
      <c r="E5" s="1" t="s">
        <v>22</v>
      </c>
      <c r="F5" s="1" t="s">
        <v>19</v>
      </c>
      <c r="G5" s="1" t="s">
        <v>21</v>
      </c>
      <c r="H5" s="1" t="s">
        <v>18</v>
      </c>
      <c r="I5" s="1" t="s">
        <v>20</v>
      </c>
      <c r="K5" s="2">
        <f t="shared" si="0"/>
        <v>1</v>
      </c>
      <c r="L5" s="2">
        <f t="shared" si="1"/>
        <v>4</v>
      </c>
      <c r="M5" s="2">
        <f>7-MATCH(M$1,Analisi!$C5:$I5,0)+1</f>
        <v>2</v>
      </c>
      <c r="N5" s="2">
        <f>7-MATCH(N$1,Analisi!$C5:$I5,0)+1</f>
        <v>1</v>
      </c>
      <c r="O5" s="2">
        <f>7-MATCH(O$1,Analisi!$C5:$I5,0)+1</f>
        <v>5</v>
      </c>
      <c r="P5" s="2">
        <f>7-MATCH(P$1,Analisi!$C5:$I5,0)+1</f>
        <v>6</v>
      </c>
      <c r="Q5" s="2">
        <f>7-MATCH(Q$1,Analisi!$C5:$I5,0)+1</f>
        <v>4</v>
      </c>
      <c r="R5" s="2">
        <f>7-MATCH(R$1,Analisi!$C5:$I5,0)+1</f>
        <v>7</v>
      </c>
      <c r="S5" s="2">
        <f>7-MATCH(S$1,Analisi!$C5:$I5,0)+1</f>
        <v>3</v>
      </c>
      <c r="T5" s="2"/>
      <c r="U5" s="2"/>
      <c r="V5" s="2"/>
      <c r="W5" s="2"/>
      <c r="X5">
        <v>4</v>
      </c>
      <c r="Y5">
        <f t="shared" si="2"/>
        <v>0</v>
      </c>
      <c r="Z5">
        <f t="shared" si="2"/>
        <v>0</v>
      </c>
      <c r="AA5">
        <f t="shared" si="2"/>
        <v>2</v>
      </c>
      <c r="AB5">
        <f t="shared" si="2"/>
        <v>0</v>
      </c>
      <c r="AC5">
        <f t="shared" si="2"/>
        <v>0</v>
      </c>
      <c r="AD5">
        <f t="shared" si="2"/>
        <v>0</v>
      </c>
      <c r="AE5">
        <f t="shared" si="2"/>
        <v>0</v>
      </c>
      <c r="AJ5">
        <v>4</v>
      </c>
      <c r="AK5">
        <f t="shared" si="3"/>
        <v>0</v>
      </c>
      <c r="AL5">
        <f t="shared" si="3"/>
        <v>0</v>
      </c>
      <c r="AM5">
        <f t="shared" si="3"/>
        <v>1</v>
      </c>
      <c r="AN5">
        <f t="shared" si="3"/>
        <v>1</v>
      </c>
      <c r="AO5">
        <f t="shared" si="3"/>
        <v>0</v>
      </c>
      <c r="AP5">
        <f t="shared" si="3"/>
        <v>0</v>
      </c>
      <c r="AQ5">
        <f t="shared" si="3"/>
        <v>0</v>
      </c>
      <c r="AV5">
        <v>4</v>
      </c>
      <c r="AW5">
        <f t="shared" si="4"/>
        <v>0</v>
      </c>
      <c r="AX5">
        <f t="shared" si="4"/>
        <v>0</v>
      </c>
      <c r="AY5">
        <f t="shared" si="4"/>
        <v>0</v>
      </c>
      <c r="AZ5">
        <f t="shared" si="4"/>
        <v>1</v>
      </c>
      <c r="BA5">
        <f t="shared" si="4"/>
        <v>0</v>
      </c>
      <c r="BB5">
        <f t="shared" si="4"/>
        <v>1</v>
      </c>
      <c r="BC5">
        <f t="shared" si="4"/>
        <v>0</v>
      </c>
      <c r="BD5" s="2"/>
      <c r="BE5" s="2"/>
      <c r="BF5" s="2"/>
      <c r="BG5" s="2"/>
      <c r="BH5">
        <v>4</v>
      </c>
      <c r="BI5">
        <f t="shared" si="5"/>
        <v>0</v>
      </c>
      <c r="BJ5">
        <f t="shared" si="5"/>
        <v>0</v>
      </c>
      <c r="BK5">
        <f t="shared" si="5"/>
        <v>0</v>
      </c>
      <c r="BL5">
        <f t="shared" si="5"/>
        <v>0</v>
      </c>
      <c r="BM5">
        <f t="shared" si="5"/>
        <v>1</v>
      </c>
      <c r="BN5">
        <f t="shared" si="5"/>
        <v>0</v>
      </c>
      <c r="BO5">
        <f t="shared" si="5"/>
        <v>1</v>
      </c>
      <c r="BT5">
        <v>4</v>
      </c>
      <c r="BU5">
        <f t="shared" si="6"/>
        <v>0</v>
      </c>
      <c r="BV5">
        <f t="shared" si="6"/>
        <v>0</v>
      </c>
      <c r="BW5">
        <f t="shared" si="6"/>
        <v>0</v>
      </c>
      <c r="BX5">
        <f t="shared" si="6"/>
        <v>0</v>
      </c>
      <c r="BY5">
        <f t="shared" si="6"/>
        <v>1</v>
      </c>
      <c r="BZ5">
        <f t="shared" si="6"/>
        <v>1</v>
      </c>
      <c r="CA5">
        <f t="shared" si="6"/>
        <v>0</v>
      </c>
      <c r="CF5">
        <v>4</v>
      </c>
      <c r="CG5">
        <f t="shared" si="7"/>
        <v>0</v>
      </c>
      <c r="CH5">
        <f t="shared" si="7"/>
        <v>0</v>
      </c>
      <c r="CI5">
        <f t="shared" si="7"/>
        <v>1</v>
      </c>
      <c r="CJ5">
        <f t="shared" si="7"/>
        <v>0</v>
      </c>
      <c r="CK5">
        <f t="shared" si="7"/>
        <v>0</v>
      </c>
      <c r="CL5">
        <f t="shared" si="7"/>
        <v>0</v>
      </c>
      <c r="CM5">
        <f t="shared" si="7"/>
        <v>1</v>
      </c>
    </row>
    <row r="6" spans="1:91" x14ac:dyDescent="0.3">
      <c r="A6" s="1">
        <v>1</v>
      </c>
      <c r="B6" s="1">
        <v>5</v>
      </c>
      <c r="C6" s="1" t="s">
        <v>20</v>
      </c>
      <c r="D6" s="1" t="s">
        <v>18</v>
      </c>
      <c r="E6" s="1" t="s">
        <v>38</v>
      </c>
      <c r="F6" s="1" t="s">
        <v>22</v>
      </c>
      <c r="G6" s="1" t="s">
        <v>19</v>
      </c>
      <c r="H6" s="1" t="s">
        <v>37</v>
      </c>
      <c r="I6" s="1" t="s">
        <v>21</v>
      </c>
      <c r="K6" s="2">
        <f t="shared" si="0"/>
        <v>1</v>
      </c>
      <c r="L6" s="2">
        <f t="shared" si="1"/>
        <v>5</v>
      </c>
      <c r="M6" s="2">
        <f>7-MATCH(M$1,Analisi!$C6:$I6,0)+1</f>
        <v>6</v>
      </c>
      <c r="N6" s="2">
        <f>7-MATCH(N$1,Analisi!$C6:$I6,0)+1</f>
        <v>7</v>
      </c>
      <c r="O6" s="2">
        <f>7-MATCH(O$1,Analisi!$C6:$I6,0)+1</f>
        <v>4</v>
      </c>
      <c r="P6" s="2">
        <f>7-MATCH(P$1,Analisi!$C6:$I6,0)+1</f>
        <v>5</v>
      </c>
      <c r="Q6" s="2">
        <f>7-MATCH(Q$1,Analisi!$C6:$I6,0)+1</f>
        <v>3</v>
      </c>
      <c r="R6" s="2">
        <f>7-MATCH(R$1,Analisi!$C6:$I6,0)+1</f>
        <v>2</v>
      </c>
      <c r="S6" s="2">
        <f>7-MATCH(S$1,Analisi!$C6:$I6,0)+1</f>
        <v>1</v>
      </c>
      <c r="T6" s="2"/>
      <c r="U6" s="2"/>
      <c r="V6" s="2"/>
      <c r="W6" s="2"/>
      <c r="X6">
        <v>5</v>
      </c>
      <c r="Y6">
        <f t="shared" si="2"/>
        <v>0</v>
      </c>
      <c r="Z6">
        <f t="shared" si="2"/>
        <v>1</v>
      </c>
      <c r="AA6">
        <f t="shared" si="2"/>
        <v>0</v>
      </c>
      <c r="AB6">
        <f t="shared" si="2"/>
        <v>1</v>
      </c>
      <c r="AC6">
        <f t="shared" si="2"/>
        <v>0</v>
      </c>
      <c r="AD6">
        <f t="shared" si="2"/>
        <v>0</v>
      </c>
      <c r="AE6">
        <f t="shared" si="2"/>
        <v>0</v>
      </c>
      <c r="AJ6">
        <v>5</v>
      </c>
      <c r="AK6">
        <f t="shared" si="3"/>
        <v>0</v>
      </c>
      <c r="AL6">
        <f t="shared" si="3"/>
        <v>1</v>
      </c>
      <c r="AM6">
        <f t="shared" si="3"/>
        <v>1</v>
      </c>
      <c r="AN6">
        <f t="shared" si="3"/>
        <v>0</v>
      </c>
      <c r="AO6">
        <f t="shared" si="3"/>
        <v>0</v>
      </c>
      <c r="AP6">
        <f t="shared" si="3"/>
        <v>0</v>
      </c>
      <c r="AQ6">
        <f t="shared" si="3"/>
        <v>0</v>
      </c>
      <c r="AV6">
        <v>5</v>
      </c>
      <c r="AW6">
        <f t="shared" si="4"/>
        <v>0</v>
      </c>
      <c r="AX6">
        <f t="shared" si="4"/>
        <v>0</v>
      </c>
      <c r="AY6">
        <f t="shared" si="4"/>
        <v>1</v>
      </c>
      <c r="AZ6">
        <f t="shared" si="4"/>
        <v>1</v>
      </c>
      <c r="BA6">
        <f t="shared" si="4"/>
        <v>0</v>
      </c>
      <c r="BB6">
        <f t="shared" si="4"/>
        <v>0</v>
      </c>
      <c r="BC6">
        <f t="shared" si="4"/>
        <v>0</v>
      </c>
      <c r="BD6" s="2"/>
      <c r="BE6" s="2"/>
      <c r="BF6" s="2"/>
      <c r="BG6" s="2"/>
      <c r="BH6">
        <v>5</v>
      </c>
      <c r="BI6">
        <f t="shared" si="5"/>
        <v>0</v>
      </c>
      <c r="BJ6">
        <f t="shared" si="5"/>
        <v>0</v>
      </c>
      <c r="BK6">
        <f t="shared" si="5"/>
        <v>1</v>
      </c>
      <c r="BL6">
        <f t="shared" si="5"/>
        <v>0</v>
      </c>
      <c r="BM6">
        <f t="shared" si="5"/>
        <v>1</v>
      </c>
      <c r="BN6">
        <f t="shared" si="5"/>
        <v>0</v>
      </c>
      <c r="BO6">
        <f t="shared" si="5"/>
        <v>0</v>
      </c>
      <c r="BT6">
        <v>5</v>
      </c>
      <c r="BU6">
        <f t="shared" si="6"/>
        <v>0</v>
      </c>
      <c r="BV6">
        <f t="shared" si="6"/>
        <v>0</v>
      </c>
      <c r="BW6">
        <f t="shared" si="6"/>
        <v>2</v>
      </c>
      <c r="BX6">
        <f t="shared" si="6"/>
        <v>0</v>
      </c>
      <c r="BY6">
        <f t="shared" si="6"/>
        <v>0</v>
      </c>
      <c r="BZ6">
        <f t="shared" si="6"/>
        <v>0</v>
      </c>
      <c r="CA6">
        <f t="shared" si="6"/>
        <v>0</v>
      </c>
      <c r="CF6">
        <v>5</v>
      </c>
      <c r="CG6">
        <f t="shared" si="7"/>
        <v>0</v>
      </c>
      <c r="CH6">
        <f t="shared" si="7"/>
        <v>0</v>
      </c>
      <c r="CI6">
        <f t="shared" si="7"/>
        <v>0</v>
      </c>
      <c r="CJ6">
        <f t="shared" si="7"/>
        <v>1</v>
      </c>
      <c r="CK6">
        <f t="shared" si="7"/>
        <v>0</v>
      </c>
      <c r="CL6">
        <f t="shared" si="7"/>
        <v>1</v>
      </c>
      <c r="CM6">
        <f t="shared" si="7"/>
        <v>0</v>
      </c>
    </row>
    <row r="7" spans="1:91" x14ac:dyDescent="0.3">
      <c r="A7" s="1">
        <v>1</v>
      </c>
      <c r="B7" s="1">
        <v>6</v>
      </c>
      <c r="C7" s="1" t="s">
        <v>19</v>
      </c>
      <c r="D7" s="1" t="s">
        <v>37</v>
      </c>
      <c r="E7" s="1" t="s">
        <v>23</v>
      </c>
      <c r="F7" s="1" t="s">
        <v>22</v>
      </c>
      <c r="G7" s="1" t="s">
        <v>21</v>
      </c>
      <c r="H7" s="1" t="s">
        <v>20</v>
      </c>
      <c r="I7" s="1" t="s">
        <v>18</v>
      </c>
      <c r="K7" s="2">
        <f t="shared" si="0"/>
        <v>1</v>
      </c>
      <c r="L7" s="2">
        <f t="shared" si="1"/>
        <v>6</v>
      </c>
      <c r="M7" s="2">
        <f>7-MATCH(M$1,Analisi!$C7:$I7,0)+1</f>
        <v>1</v>
      </c>
      <c r="N7" s="2">
        <f>7-MATCH(N$1,Analisi!$C7:$I7,0)+1</f>
        <v>2</v>
      </c>
      <c r="O7" s="2">
        <f>7-MATCH(O$1,Analisi!$C7:$I7,0)+1</f>
        <v>4</v>
      </c>
      <c r="P7" s="2">
        <f>7-MATCH(P$1,Analisi!$C7:$I7,0)+1</f>
        <v>5</v>
      </c>
      <c r="Q7" s="2">
        <f>7-MATCH(Q$1,Analisi!$C7:$I7,0)+1</f>
        <v>7</v>
      </c>
      <c r="R7" s="2">
        <f>7-MATCH(R$1,Analisi!$C7:$I7,0)+1</f>
        <v>6</v>
      </c>
      <c r="S7" s="2">
        <f>7-MATCH(S$1,Analisi!$C7:$I7,0)+1</f>
        <v>3</v>
      </c>
      <c r="X7">
        <v>6</v>
      </c>
      <c r="Y7">
        <f t="shared" si="2"/>
        <v>2</v>
      </c>
      <c r="Z7">
        <f t="shared" si="2"/>
        <v>0</v>
      </c>
      <c r="AA7">
        <f t="shared" si="2"/>
        <v>0</v>
      </c>
      <c r="AB7">
        <f t="shared" si="2"/>
        <v>0</v>
      </c>
      <c r="AC7">
        <f t="shared" si="2"/>
        <v>0</v>
      </c>
      <c r="AD7">
        <f t="shared" si="2"/>
        <v>0</v>
      </c>
      <c r="AE7">
        <f t="shared" si="2"/>
        <v>0</v>
      </c>
      <c r="AJ7">
        <v>6</v>
      </c>
      <c r="AK7">
        <f t="shared" si="3"/>
        <v>1</v>
      </c>
      <c r="AL7">
        <f t="shared" si="3"/>
        <v>0</v>
      </c>
      <c r="AM7">
        <f t="shared" si="3"/>
        <v>0</v>
      </c>
      <c r="AN7">
        <f t="shared" si="3"/>
        <v>0</v>
      </c>
      <c r="AO7">
        <f t="shared" si="3"/>
        <v>0</v>
      </c>
      <c r="AP7">
        <f t="shared" si="3"/>
        <v>0</v>
      </c>
      <c r="AQ7">
        <f t="shared" si="3"/>
        <v>1</v>
      </c>
      <c r="AV7">
        <v>6</v>
      </c>
      <c r="AW7">
        <f t="shared" si="4"/>
        <v>2</v>
      </c>
      <c r="AX7">
        <f t="shared" si="4"/>
        <v>0</v>
      </c>
      <c r="AY7">
        <f t="shared" si="4"/>
        <v>0</v>
      </c>
      <c r="AZ7">
        <f t="shared" si="4"/>
        <v>0</v>
      </c>
      <c r="BA7">
        <f t="shared" si="4"/>
        <v>0</v>
      </c>
      <c r="BB7">
        <f t="shared" si="4"/>
        <v>0</v>
      </c>
      <c r="BC7">
        <f t="shared" si="4"/>
        <v>0</v>
      </c>
      <c r="BH7">
        <v>6</v>
      </c>
      <c r="BI7">
        <f t="shared" si="5"/>
        <v>0</v>
      </c>
      <c r="BJ7">
        <f t="shared" si="5"/>
        <v>0</v>
      </c>
      <c r="BK7">
        <f t="shared" si="5"/>
        <v>0</v>
      </c>
      <c r="BL7">
        <f t="shared" si="5"/>
        <v>2</v>
      </c>
      <c r="BM7">
        <f t="shared" si="5"/>
        <v>0</v>
      </c>
      <c r="BN7">
        <f t="shared" si="5"/>
        <v>0</v>
      </c>
      <c r="BO7">
        <f t="shared" si="5"/>
        <v>0</v>
      </c>
      <c r="BT7">
        <v>6</v>
      </c>
      <c r="BU7">
        <f t="shared" si="6"/>
        <v>0</v>
      </c>
      <c r="BV7">
        <f t="shared" si="6"/>
        <v>0</v>
      </c>
      <c r="BW7">
        <f t="shared" si="6"/>
        <v>0</v>
      </c>
      <c r="BX7">
        <f t="shared" si="6"/>
        <v>2</v>
      </c>
      <c r="BY7">
        <f t="shared" si="6"/>
        <v>0</v>
      </c>
      <c r="BZ7">
        <f t="shared" si="6"/>
        <v>0</v>
      </c>
      <c r="CA7">
        <f t="shared" si="6"/>
        <v>0</v>
      </c>
      <c r="CF7">
        <v>6</v>
      </c>
      <c r="CG7">
        <f t="shared" si="7"/>
        <v>0</v>
      </c>
      <c r="CH7">
        <f t="shared" si="7"/>
        <v>0</v>
      </c>
      <c r="CI7">
        <f t="shared" si="7"/>
        <v>1</v>
      </c>
      <c r="CJ7">
        <f t="shared" si="7"/>
        <v>0</v>
      </c>
      <c r="CK7">
        <f t="shared" si="7"/>
        <v>0</v>
      </c>
      <c r="CL7">
        <f t="shared" si="7"/>
        <v>1</v>
      </c>
      <c r="CM7">
        <f t="shared" si="7"/>
        <v>0</v>
      </c>
    </row>
    <row r="8" spans="1:91" x14ac:dyDescent="0.3">
      <c r="A8" s="1">
        <v>2</v>
      </c>
      <c r="B8" s="1">
        <v>1</v>
      </c>
      <c r="C8" s="1" t="s">
        <v>19</v>
      </c>
      <c r="D8" s="1" t="s">
        <v>21</v>
      </c>
      <c r="E8" s="1" t="s">
        <v>22</v>
      </c>
      <c r="F8" s="1" t="s">
        <v>23</v>
      </c>
      <c r="G8" s="1" t="s">
        <v>39</v>
      </c>
      <c r="H8" s="1" t="s">
        <v>18</v>
      </c>
      <c r="I8" s="1" t="s">
        <v>20</v>
      </c>
      <c r="K8" s="2">
        <f t="shared" si="0"/>
        <v>2</v>
      </c>
      <c r="L8" s="2">
        <f t="shared" si="1"/>
        <v>1</v>
      </c>
      <c r="M8" s="2">
        <f>7-MATCH(M$1,Analisi!$C8:$I8,0)+1</f>
        <v>2</v>
      </c>
      <c r="N8" s="2">
        <f>7-MATCH(N$1,Analisi!$C8:$I8,0)+1</f>
        <v>1</v>
      </c>
      <c r="O8" s="2">
        <f>7-MATCH(O$1,Analisi!$C8:$I8,0)+1</f>
        <v>5</v>
      </c>
      <c r="P8" s="2">
        <f>7-MATCH(P$1,Analisi!$C8:$I8,0)+1</f>
        <v>4</v>
      </c>
      <c r="Q8" s="2">
        <f>7-MATCH(Q$1,Analisi!$C8:$I8,0)+1</f>
        <v>7</v>
      </c>
      <c r="R8" s="2">
        <f>7-MATCH(R$1,Analisi!$C8:$I8,0)+1</f>
        <v>3</v>
      </c>
      <c r="S8" s="2">
        <f>7-MATCH(S$1,Analisi!$C8:$I8,0)+1</f>
        <v>6</v>
      </c>
      <c r="X8">
        <v>7</v>
      </c>
      <c r="Y8">
        <f t="shared" si="2"/>
        <v>0</v>
      </c>
      <c r="Z8">
        <f t="shared" si="2"/>
        <v>1</v>
      </c>
      <c r="AA8">
        <f t="shared" si="2"/>
        <v>0</v>
      </c>
      <c r="AB8">
        <f t="shared" si="2"/>
        <v>0</v>
      </c>
      <c r="AC8">
        <f>COUNTIFS($L:$L,5,Q:Q,$X8)</f>
        <v>1</v>
      </c>
      <c r="AD8">
        <f t="shared" si="2"/>
        <v>0</v>
      </c>
      <c r="AE8">
        <f t="shared" si="2"/>
        <v>0</v>
      </c>
      <c r="AJ8">
        <v>7</v>
      </c>
      <c r="AK8">
        <f t="shared" si="3"/>
        <v>0</v>
      </c>
      <c r="AL8">
        <f t="shared" si="3"/>
        <v>0</v>
      </c>
      <c r="AM8">
        <f t="shared" si="3"/>
        <v>0</v>
      </c>
      <c r="AN8">
        <f t="shared" si="3"/>
        <v>0</v>
      </c>
      <c r="AO8">
        <f t="shared" si="3"/>
        <v>2</v>
      </c>
      <c r="AP8">
        <f t="shared" si="3"/>
        <v>0</v>
      </c>
      <c r="AQ8">
        <f t="shared" si="3"/>
        <v>0</v>
      </c>
      <c r="AV8">
        <v>7</v>
      </c>
      <c r="AW8">
        <f t="shared" si="4"/>
        <v>0</v>
      </c>
      <c r="AX8">
        <f t="shared" si="4"/>
        <v>2</v>
      </c>
      <c r="AY8">
        <f t="shared" si="4"/>
        <v>0</v>
      </c>
      <c r="AZ8">
        <f t="shared" si="4"/>
        <v>0</v>
      </c>
      <c r="BA8">
        <f t="shared" si="4"/>
        <v>0</v>
      </c>
      <c r="BB8">
        <f t="shared" si="4"/>
        <v>0</v>
      </c>
      <c r="BC8">
        <f t="shared" si="4"/>
        <v>0</v>
      </c>
      <c r="BH8">
        <v>7</v>
      </c>
      <c r="BI8">
        <f t="shared" si="5"/>
        <v>0</v>
      </c>
      <c r="BJ8">
        <f t="shared" si="5"/>
        <v>0</v>
      </c>
      <c r="BK8">
        <f t="shared" si="5"/>
        <v>0</v>
      </c>
      <c r="BL8">
        <f t="shared" si="5"/>
        <v>0</v>
      </c>
      <c r="BM8">
        <f t="shared" si="5"/>
        <v>0</v>
      </c>
      <c r="BN8">
        <f t="shared" si="5"/>
        <v>2</v>
      </c>
      <c r="BO8">
        <f t="shared" si="5"/>
        <v>0</v>
      </c>
      <c r="BT8">
        <v>7</v>
      </c>
      <c r="BU8">
        <f t="shared" si="6"/>
        <v>0</v>
      </c>
      <c r="BV8">
        <f t="shared" si="6"/>
        <v>0</v>
      </c>
      <c r="BW8">
        <f t="shared" si="6"/>
        <v>0</v>
      </c>
      <c r="BX8">
        <f t="shared" si="6"/>
        <v>0</v>
      </c>
      <c r="BY8">
        <f t="shared" si="6"/>
        <v>1</v>
      </c>
      <c r="BZ8">
        <f t="shared" si="6"/>
        <v>1</v>
      </c>
      <c r="CA8">
        <f t="shared" si="6"/>
        <v>0</v>
      </c>
      <c r="CF8">
        <v>7</v>
      </c>
      <c r="CG8">
        <f t="shared" si="7"/>
        <v>0</v>
      </c>
      <c r="CH8">
        <f t="shared" si="7"/>
        <v>0</v>
      </c>
      <c r="CI8">
        <f t="shared" si="7"/>
        <v>0</v>
      </c>
      <c r="CJ8">
        <f t="shared" si="7"/>
        <v>0</v>
      </c>
      <c r="CK8">
        <f t="shared" si="7"/>
        <v>2</v>
      </c>
      <c r="CL8">
        <f t="shared" si="7"/>
        <v>0</v>
      </c>
      <c r="CM8">
        <f t="shared" si="7"/>
        <v>0</v>
      </c>
    </row>
    <row r="9" spans="1:91" x14ac:dyDescent="0.3">
      <c r="A9" s="1">
        <v>2</v>
      </c>
      <c r="B9" s="1">
        <v>2</v>
      </c>
      <c r="C9" s="1" t="s">
        <v>19</v>
      </c>
      <c r="D9" s="1" t="s">
        <v>23</v>
      </c>
      <c r="E9" s="1" t="s">
        <v>22</v>
      </c>
      <c r="F9" s="1" t="s">
        <v>37</v>
      </c>
      <c r="G9" s="1" t="s">
        <v>21</v>
      </c>
      <c r="H9" s="1" t="s">
        <v>20</v>
      </c>
      <c r="I9" s="1" t="s">
        <v>18</v>
      </c>
      <c r="K9" s="2">
        <f t="shared" si="0"/>
        <v>2</v>
      </c>
      <c r="L9" s="2">
        <f t="shared" si="1"/>
        <v>2</v>
      </c>
      <c r="M9" s="2">
        <f>7-MATCH(M$1,Analisi!$C9:$I9,0)+1</f>
        <v>1</v>
      </c>
      <c r="N9" s="2">
        <f>7-MATCH(N$1,Analisi!$C9:$I9,0)+1</f>
        <v>2</v>
      </c>
      <c r="O9" s="2">
        <f>7-MATCH(O$1,Analisi!$C9:$I9,0)+1</f>
        <v>5</v>
      </c>
      <c r="P9" s="2">
        <f>7-MATCH(P$1,Analisi!$C9:$I9,0)+1</f>
        <v>6</v>
      </c>
      <c r="Q9" s="2">
        <f>7-MATCH(Q$1,Analisi!$C9:$I9,0)+1</f>
        <v>7</v>
      </c>
      <c r="R9" s="2">
        <f>7-MATCH(R$1,Analisi!$C9:$I9,0)+1</f>
        <v>4</v>
      </c>
      <c r="S9" s="2">
        <f>7-MATCH(S$1,Analisi!$C9:$I9,0)+1</f>
        <v>3</v>
      </c>
    </row>
    <row r="10" spans="1:91" x14ac:dyDescent="0.3">
      <c r="A10" s="1">
        <v>2</v>
      </c>
      <c r="B10" s="1">
        <v>3</v>
      </c>
      <c r="C10" s="1" t="s">
        <v>20</v>
      </c>
      <c r="D10" s="1" t="s">
        <v>18</v>
      </c>
      <c r="E10" s="1" t="s">
        <v>38</v>
      </c>
      <c r="F10" s="1" t="s">
        <v>37</v>
      </c>
      <c r="G10" s="1" t="s">
        <v>36</v>
      </c>
      <c r="H10" s="1" t="s">
        <v>21</v>
      </c>
      <c r="I10" s="1" t="s">
        <v>19</v>
      </c>
      <c r="K10" s="2">
        <f t="shared" si="0"/>
        <v>2</v>
      </c>
      <c r="L10" s="2">
        <f t="shared" si="1"/>
        <v>3</v>
      </c>
      <c r="M10" s="2">
        <f>7-MATCH(M$1,Analisi!$C10:$I10,0)+1</f>
        <v>6</v>
      </c>
      <c r="N10" s="2">
        <f>7-MATCH(N$1,Analisi!$C10:$I10,0)+1</f>
        <v>7</v>
      </c>
      <c r="O10" s="2">
        <f>7-MATCH(O$1,Analisi!$C10:$I10,0)+1</f>
        <v>3</v>
      </c>
      <c r="P10" s="2">
        <f>7-MATCH(P$1,Analisi!$C10:$I10,0)+1</f>
        <v>5</v>
      </c>
      <c r="Q10" s="2">
        <f>7-MATCH(Q$1,Analisi!$C10:$I10,0)+1</f>
        <v>1</v>
      </c>
      <c r="R10" s="2">
        <f>7-MATCH(R$1,Analisi!$C10:$I10,0)+1</f>
        <v>4</v>
      </c>
      <c r="S10" s="2">
        <f>7-MATCH(S$1,Analisi!$C10:$I10,0)+1</f>
        <v>2</v>
      </c>
      <c r="X10" s="10" t="s">
        <v>2</v>
      </c>
      <c r="Y10" s="11">
        <f t="shared" ref="Y10:AE10" si="8">SUM(Y2:Y8)</f>
        <v>2</v>
      </c>
      <c r="Z10" s="11">
        <f t="shared" si="8"/>
        <v>2</v>
      </c>
      <c r="AA10" s="11">
        <f t="shared" si="8"/>
        <v>2</v>
      </c>
      <c r="AB10" s="11">
        <f t="shared" si="8"/>
        <v>2</v>
      </c>
      <c r="AC10" s="11">
        <f t="shared" si="8"/>
        <v>2</v>
      </c>
      <c r="AD10" s="11">
        <f t="shared" si="8"/>
        <v>2</v>
      </c>
      <c r="AE10" s="11">
        <f t="shared" si="8"/>
        <v>2</v>
      </c>
      <c r="AJ10" s="10" t="s">
        <v>2</v>
      </c>
      <c r="AK10" s="11">
        <f t="shared" ref="AK10:AQ10" si="9">SUM(AK2:AK8)</f>
        <v>2</v>
      </c>
      <c r="AL10" s="11">
        <f t="shared" si="9"/>
        <v>2</v>
      </c>
      <c r="AM10" s="11">
        <f t="shared" si="9"/>
        <v>2</v>
      </c>
      <c r="AN10" s="11">
        <f t="shared" si="9"/>
        <v>2</v>
      </c>
      <c r="AO10" s="11">
        <f t="shared" si="9"/>
        <v>2</v>
      </c>
      <c r="AP10" s="11">
        <f t="shared" si="9"/>
        <v>2</v>
      </c>
      <c r="AQ10" s="11">
        <f t="shared" si="9"/>
        <v>2</v>
      </c>
      <c r="AV10" s="10" t="s">
        <v>2</v>
      </c>
      <c r="AW10" s="11">
        <f t="shared" ref="AW10:BC10" si="10">SUM(AW2:AW8)</f>
        <v>2</v>
      </c>
      <c r="AX10" s="11">
        <f t="shared" si="10"/>
        <v>2</v>
      </c>
      <c r="AY10" s="11">
        <f t="shared" si="10"/>
        <v>2</v>
      </c>
      <c r="AZ10" s="11">
        <f t="shared" si="10"/>
        <v>2</v>
      </c>
      <c r="BA10" s="11">
        <f t="shared" si="10"/>
        <v>2</v>
      </c>
      <c r="BB10" s="11">
        <f t="shared" si="10"/>
        <v>2</v>
      </c>
      <c r="BC10" s="11">
        <f t="shared" si="10"/>
        <v>2</v>
      </c>
      <c r="BH10" s="10" t="s">
        <v>2</v>
      </c>
      <c r="BI10" s="11">
        <f t="shared" ref="BI10:BO10" si="11">SUM(BI2:BI8)</f>
        <v>2</v>
      </c>
      <c r="BJ10" s="11">
        <f t="shared" si="11"/>
        <v>2</v>
      </c>
      <c r="BK10" s="11">
        <f t="shared" si="11"/>
        <v>2</v>
      </c>
      <c r="BL10" s="11">
        <f t="shared" si="11"/>
        <v>2</v>
      </c>
      <c r="BM10" s="11">
        <f t="shared" si="11"/>
        <v>2</v>
      </c>
      <c r="BN10" s="11">
        <f t="shared" si="11"/>
        <v>2</v>
      </c>
      <c r="BO10" s="11">
        <f t="shared" si="11"/>
        <v>2</v>
      </c>
      <c r="BT10" s="10" t="s">
        <v>2</v>
      </c>
      <c r="BU10" s="11">
        <f t="shared" ref="BU10:CA10" si="12">SUM(BU2:BU8)</f>
        <v>2</v>
      </c>
      <c r="BV10" s="11">
        <f t="shared" si="12"/>
        <v>2</v>
      </c>
      <c r="BW10" s="11">
        <f t="shared" si="12"/>
        <v>2</v>
      </c>
      <c r="BX10" s="11">
        <f t="shared" si="12"/>
        <v>2</v>
      </c>
      <c r="BY10" s="11">
        <f t="shared" si="12"/>
        <v>2</v>
      </c>
      <c r="BZ10" s="11">
        <f t="shared" si="12"/>
        <v>2</v>
      </c>
      <c r="CA10" s="11">
        <f t="shared" si="12"/>
        <v>2</v>
      </c>
      <c r="CF10" s="10" t="s">
        <v>2</v>
      </c>
      <c r="CG10" s="11">
        <f t="shared" ref="CG10:CM10" si="13">SUM(CG2:CG8)</f>
        <v>2</v>
      </c>
      <c r="CH10" s="11">
        <f t="shared" si="13"/>
        <v>2</v>
      </c>
      <c r="CI10" s="11">
        <f t="shared" si="13"/>
        <v>2</v>
      </c>
      <c r="CJ10" s="11">
        <f t="shared" si="13"/>
        <v>2</v>
      </c>
      <c r="CK10" s="11">
        <f t="shared" si="13"/>
        <v>2</v>
      </c>
      <c r="CL10" s="11">
        <f t="shared" si="13"/>
        <v>2</v>
      </c>
      <c r="CM10" s="11">
        <f t="shared" si="13"/>
        <v>2</v>
      </c>
    </row>
    <row r="11" spans="1:91" x14ac:dyDescent="0.3">
      <c r="A11" s="1">
        <v>2</v>
      </c>
      <c r="B11" s="1">
        <v>4</v>
      </c>
      <c r="C11" s="1" t="s">
        <v>40</v>
      </c>
      <c r="D11" s="1" t="s">
        <v>38</v>
      </c>
      <c r="E11" s="1" t="s">
        <v>19</v>
      </c>
      <c r="F11" s="1" t="s">
        <v>21</v>
      </c>
      <c r="G11" s="1" t="s">
        <v>36</v>
      </c>
      <c r="H11" s="1" t="s">
        <v>20</v>
      </c>
      <c r="I11" s="1" t="s">
        <v>18</v>
      </c>
      <c r="K11" s="2">
        <f t="shared" si="0"/>
        <v>2</v>
      </c>
      <c r="L11" s="2">
        <f t="shared" si="1"/>
        <v>4</v>
      </c>
      <c r="M11" s="2">
        <f>7-MATCH(M$1,Analisi!$C11:$I11,0)+1</f>
        <v>1</v>
      </c>
      <c r="N11" s="2">
        <f>7-MATCH(N$1,Analisi!$C11:$I11,0)+1</f>
        <v>2</v>
      </c>
      <c r="O11" s="2">
        <f>7-MATCH(O$1,Analisi!$C11:$I11,0)+1</f>
        <v>3</v>
      </c>
      <c r="P11" s="2">
        <f>7-MATCH(P$1,Analisi!$C11:$I11,0)+1</f>
        <v>6</v>
      </c>
      <c r="Q11" s="2">
        <f>7-MATCH(Q$1,Analisi!$C11:$I11,0)+1</f>
        <v>5</v>
      </c>
      <c r="R11" s="2">
        <f>7-MATCH(R$1,Analisi!$C11:$I11,0)+1</f>
        <v>7</v>
      </c>
      <c r="S11" s="2">
        <f>7-MATCH(S$1,Analisi!$C11:$I11,0)+1</f>
        <v>4</v>
      </c>
      <c r="X11" s="10" t="s">
        <v>3</v>
      </c>
      <c r="Y11" s="11">
        <f t="shared" ref="Y11:AE11" si="14">Y10/2</f>
        <v>1</v>
      </c>
      <c r="Z11" s="11">
        <f t="shared" si="14"/>
        <v>1</v>
      </c>
      <c r="AA11" s="11">
        <f t="shared" si="14"/>
        <v>1</v>
      </c>
      <c r="AB11" s="11">
        <f t="shared" si="14"/>
        <v>1</v>
      </c>
      <c r="AC11" s="11">
        <f t="shared" si="14"/>
        <v>1</v>
      </c>
      <c r="AD11" s="11">
        <f t="shared" si="14"/>
        <v>1</v>
      </c>
      <c r="AE11" s="11">
        <f t="shared" si="14"/>
        <v>1</v>
      </c>
      <c r="AJ11" s="10" t="s">
        <v>3</v>
      </c>
      <c r="AK11" s="11">
        <f t="shared" ref="AK11:AQ11" si="15">AK10/2</f>
        <v>1</v>
      </c>
      <c r="AL11" s="11">
        <f t="shared" si="15"/>
        <v>1</v>
      </c>
      <c r="AM11" s="11">
        <f t="shared" si="15"/>
        <v>1</v>
      </c>
      <c r="AN11" s="11">
        <f t="shared" si="15"/>
        <v>1</v>
      </c>
      <c r="AO11" s="11">
        <f t="shared" si="15"/>
        <v>1</v>
      </c>
      <c r="AP11" s="11">
        <f t="shared" si="15"/>
        <v>1</v>
      </c>
      <c r="AQ11" s="11">
        <f t="shared" si="15"/>
        <v>1</v>
      </c>
      <c r="AV11" s="10" t="s">
        <v>3</v>
      </c>
      <c r="AW11" s="11">
        <f t="shared" ref="AW11:BC11" si="16">AW10/2</f>
        <v>1</v>
      </c>
      <c r="AX11" s="11">
        <f t="shared" si="16"/>
        <v>1</v>
      </c>
      <c r="AY11" s="11">
        <f t="shared" si="16"/>
        <v>1</v>
      </c>
      <c r="AZ11" s="11">
        <f t="shared" si="16"/>
        <v>1</v>
      </c>
      <c r="BA11" s="11">
        <f t="shared" si="16"/>
        <v>1</v>
      </c>
      <c r="BB11" s="11">
        <f t="shared" si="16"/>
        <v>1</v>
      </c>
      <c r="BC11" s="11">
        <f t="shared" si="16"/>
        <v>1</v>
      </c>
      <c r="BH11" s="10" t="s">
        <v>3</v>
      </c>
      <c r="BI11" s="11">
        <f t="shared" ref="BI11:BO11" si="17">BI10/2</f>
        <v>1</v>
      </c>
      <c r="BJ11" s="11">
        <f t="shared" si="17"/>
        <v>1</v>
      </c>
      <c r="BK11" s="11">
        <f t="shared" si="17"/>
        <v>1</v>
      </c>
      <c r="BL11" s="11">
        <f t="shared" si="17"/>
        <v>1</v>
      </c>
      <c r="BM11" s="11">
        <f t="shared" si="17"/>
        <v>1</v>
      </c>
      <c r="BN11" s="11">
        <f t="shared" si="17"/>
        <v>1</v>
      </c>
      <c r="BO11" s="11">
        <f t="shared" si="17"/>
        <v>1</v>
      </c>
      <c r="BT11" s="10" t="s">
        <v>3</v>
      </c>
      <c r="BU11" s="11">
        <f t="shared" ref="BU11:CA11" si="18">BU10/2</f>
        <v>1</v>
      </c>
      <c r="BV11" s="11">
        <f t="shared" si="18"/>
        <v>1</v>
      </c>
      <c r="BW11" s="11">
        <f t="shared" si="18"/>
        <v>1</v>
      </c>
      <c r="BX11" s="11">
        <f t="shared" si="18"/>
        <v>1</v>
      </c>
      <c r="BY11" s="11">
        <f t="shared" si="18"/>
        <v>1</v>
      </c>
      <c r="BZ11" s="11">
        <f t="shared" si="18"/>
        <v>1</v>
      </c>
      <c r="CA11" s="11">
        <f t="shared" si="18"/>
        <v>1</v>
      </c>
      <c r="CF11" s="10" t="s">
        <v>3</v>
      </c>
      <c r="CG11" s="11">
        <f t="shared" ref="CG11:CM11" si="19">CG10/2</f>
        <v>1</v>
      </c>
      <c r="CH11" s="11">
        <f t="shared" si="19"/>
        <v>1</v>
      </c>
      <c r="CI11" s="11">
        <f t="shared" si="19"/>
        <v>1</v>
      </c>
      <c r="CJ11" s="11">
        <f t="shared" si="19"/>
        <v>1</v>
      </c>
      <c r="CK11" s="11">
        <f t="shared" si="19"/>
        <v>1</v>
      </c>
      <c r="CL11" s="11">
        <f t="shared" si="19"/>
        <v>1</v>
      </c>
      <c r="CM11" s="11">
        <f t="shared" si="19"/>
        <v>1</v>
      </c>
    </row>
    <row r="12" spans="1:91" x14ac:dyDescent="0.3">
      <c r="A12" s="1">
        <v>2</v>
      </c>
      <c r="B12" s="1">
        <v>5</v>
      </c>
      <c r="C12" s="1" t="s">
        <v>19</v>
      </c>
      <c r="D12" s="1" t="s">
        <v>35</v>
      </c>
      <c r="E12" s="1" t="s">
        <v>20</v>
      </c>
      <c r="F12" s="1" t="s">
        <v>36</v>
      </c>
      <c r="G12" s="1" t="s">
        <v>23</v>
      </c>
      <c r="H12" s="1" t="s">
        <v>21</v>
      </c>
      <c r="I12" s="1" t="s">
        <v>37</v>
      </c>
      <c r="K12" s="2">
        <f t="shared" si="0"/>
        <v>2</v>
      </c>
      <c r="L12" s="2">
        <f t="shared" si="1"/>
        <v>5</v>
      </c>
      <c r="M12" s="2">
        <f>7-MATCH(M$1,Analisi!$C12:$I12,0)+1</f>
        <v>6</v>
      </c>
      <c r="N12" s="2">
        <f>7-MATCH(N$1,Analisi!$C12:$I12,0)+1</f>
        <v>5</v>
      </c>
      <c r="O12" s="2">
        <f>7-MATCH(O$1,Analisi!$C12:$I12,0)+1</f>
        <v>4</v>
      </c>
      <c r="P12" s="2">
        <f>7-MATCH(P$1,Analisi!$C12:$I12,0)+1</f>
        <v>3</v>
      </c>
      <c r="Q12" s="2">
        <f>7-MATCH(Q$1,Analisi!$C12:$I12,0)+1</f>
        <v>7</v>
      </c>
      <c r="R12" s="2">
        <f>7-MATCH(R$1,Analisi!$C12:$I12,0)+1</f>
        <v>1</v>
      </c>
      <c r="S12" s="2">
        <f>7-MATCH(S$1,Analisi!$C12:$I12,0)+1</f>
        <v>2</v>
      </c>
      <c r="X12" s="10" t="s">
        <v>4</v>
      </c>
      <c r="Y12" s="11">
        <f t="shared" ref="Y12:AE12" si="20">Y10*7</f>
        <v>14</v>
      </c>
      <c r="Z12" s="11">
        <f t="shared" si="20"/>
        <v>14</v>
      </c>
      <c r="AA12" s="11">
        <f t="shared" si="20"/>
        <v>14</v>
      </c>
      <c r="AB12" s="11">
        <f t="shared" si="20"/>
        <v>14</v>
      </c>
      <c r="AC12" s="11">
        <f t="shared" si="20"/>
        <v>14</v>
      </c>
      <c r="AD12" s="11">
        <f t="shared" si="20"/>
        <v>14</v>
      </c>
      <c r="AE12" s="11">
        <f t="shared" si="20"/>
        <v>14</v>
      </c>
      <c r="AJ12" s="10" t="s">
        <v>4</v>
      </c>
      <c r="AK12" s="11">
        <f t="shared" ref="AK12:AQ12" si="21">AK10*7</f>
        <v>14</v>
      </c>
      <c r="AL12" s="11">
        <f t="shared" si="21"/>
        <v>14</v>
      </c>
      <c r="AM12" s="11">
        <f t="shared" si="21"/>
        <v>14</v>
      </c>
      <c r="AN12" s="11">
        <f t="shared" si="21"/>
        <v>14</v>
      </c>
      <c r="AO12" s="11">
        <f t="shared" si="21"/>
        <v>14</v>
      </c>
      <c r="AP12" s="11">
        <f t="shared" si="21"/>
        <v>14</v>
      </c>
      <c r="AQ12" s="11">
        <f t="shared" si="21"/>
        <v>14</v>
      </c>
      <c r="AV12" s="10" t="s">
        <v>4</v>
      </c>
      <c r="AW12" s="11">
        <f t="shared" ref="AW12:BC12" si="22">AW10*7</f>
        <v>14</v>
      </c>
      <c r="AX12" s="11">
        <f t="shared" si="22"/>
        <v>14</v>
      </c>
      <c r="AY12" s="11">
        <f t="shared" si="22"/>
        <v>14</v>
      </c>
      <c r="AZ12" s="11">
        <f t="shared" si="22"/>
        <v>14</v>
      </c>
      <c r="BA12" s="11">
        <f t="shared" si="22"/>
        <v>14</v>
      </c>
      <c r="BB12" s="11">
        <f t="shared" si="22"/>
        <v>14</v>
      </c>
      <c r="BC12" s="11">
        <f t="shared" si="22"/>
        <v>14</v>
      </c>
      <c r="BH12" s="10" t="s">
        <v>4</v>
      </c>
      <c r="BI12" s="11">
        <f t="shared" ref="BI12:BO12" si="23">BI10*7</f>
        <v>14</v>
      </c>
      <c r="BJ12" s="11">
        <f t="shared" si="23"/>
        <v>14</v>
      </c>
      <c r="BK12" s="11">
        <f t="shared" si="23"/>
        <v>14</v>
      </c>
      <c r="BL12" s="11">
        <f t="shared" si="23"/>
        <v>14</v>
      </c>
      <c r="BM12" s="11">
        <f t="shared" si="23"/>
        <v>14</v>
      </c>
      <c r="BN12" s="11">
        <f t="shared" si="23"/>
        <v>14</v>
      </c>
      <c r="BO12" s="11">
        <f t="shared" si="23"/>
        <v>14</v>
      </c>
      <c r="BT12" s="10" t="s">
        <v>4</v>
      </c>
      <c r="BU12" s="11">
        <f t="shared" ref="BU12:CA12" si="24">BU10*7</f>
        <v>14</v>
      </c>
      <c r="BV12" s="11">
        <f t="shared" si="24"/>
        <v>14</v>
      </c>
      <c r="BW12" s="11">
        <f t="shared" si="24"/>
        <v>14</v>
      </c>
      <c r="BX12" s="11">
        <f t="shared" si="24"/>
        <v>14</v>
      </c>
      <c r="BY12" s="11">
        <f t="shared" si="24"/>
        <v>14</v>
      </c>
      <c r="BZ12" s="11">
        <f t="shared" si="24"/>
        <v>14</v>
      </c>
      <c r="CA12" s="11">
        <f t="shared" si="24"/>
        <v>14</v>
      </c>
      <c r="CF12" s="10" t="s">
        <v>4</v>
      </c>
      <c r="CG12" s="11">
        <f t="shared" ref="CG12:CM12" si="25">CG10*7</f>
        <v>14</v>
      </c>
      <c r="CH12" s="11">
        <f t="shared" si="25"/>
        <v>14</v>
      </c>
      <c r="CI12" s="11">
        <f t="shared" si="25"/>
        <v>14</v>
      </c>
      <c r="CJ12" s="11">
        <f t="shared" si="25"/>
        <v>14</v>
      </c>
      <c r="CK12" s="11">
        <f t="shared" si="25"/>
        <v>14</v>
      </c>
      <c r="CL12" s="11">
        <f t="shared" si="25"/>
        <v>14</v>
      </c>
      <c r="CM12" s="11">
        <f t="shared" si="25"/>
        <v>14</v>
      </c>
    </row>
    <row r="13" spans="1:91" x14ac:dyDescent="0.3">
      <c r="A13" s="1">
        <v>2</v>
      </c>
      <c r="B13" s="1">
        <v>6</v>
      </c>
      <c r="C13" s="1" t="s">
        <v>19</v>
      </c>
      <c r="D13" s="1" t="s">
        <v>36</v>
      </c>
      <c r="E13" s="1" t="s">
        <v>41</v>
      </c>
      <c r="F13" s="1" t="s">
        <v>42</v>
      </c>
      <c r="G13" s="1" t="s">
        <v>43</v>
      </c>
      <c r="H13" s="1" t="s">
        <v>44</v>
      </c>
      <c r="I13" s="1" t="s">
        <v>45</v>
      </c>
      <c r="K13" s="2">
        <f t="shared" si="0"/>
        <v>2</v>
      </c>
      <c r="L13" s="2">
        <f t="shared" si="1"/>
        <v>6</v>
      </c>
      <c r="M13" s="2">
        <f>7-MATCH(M$1,Analisi!$C13:$I13,0)+1</f>
        <v>2</v>
      </c>
      <c r="N13" s="2">
        <f>7-MATCH(N$1,Analisi!$C13:$I13,0)+1</f>
        <v>1</v>
      </c>
      <c r="O13" s="2">
        <f>7-MATCH(O$1,Analisi!$C13:$I13,0)+1</f>
        <v>6</v>
      </c>
      <c r="P13" s="2">
        <f>7-MATCH(P$1,Analisi!$C13:$I13,0)+1</f>
        <v>3</v>
      </c>
      <c r="Q13" s="2">
        <f>7-MATCH(Q$1,Analisi!$C13:$I13,0)+1</f>
        <v>7</v>
      </c>
      <c r="R13" s="2">
        <f>7-MATCH(R$1,Analisi!$C13:$I13,0)+1</f>
        <v>5</v>
      </c>
      <c r="S13" s="2">
        <f>7-MATCH(S$1,Analisi!$C13:$I13,0)+1</f>
        <v>4</v>
      </c>
    </row>
    <row r="14" spans="1:91" x14ac:dyDescent="0.3">
      <c r="A14" s="1"/>
      <c r="B14" s="1"/>
      <c r="C14" s="1"/>
      <c r="D14" s="1"/>
      <c r="E14" s="1"/>
      <c r="F14" s="1"/>
      <c r="G14" s="1"/>
      <c r="H14" s="1"/>
      <c r="I14" s="1"/>
      <c r="K14" s="2">
        <f t="shared" ref="K14:K43" si="26">A14</f>
        <v>0</v>
      </c>
      <c r="L14" s="2">
        <f t="shared" ref="L14:L37" si="27">B14</f>
        <v>0</v>
      </c>
      <c r="M14" s="2" t="e">
        <f>7-MATCH(M$1,Analisi!$C14:$I14,0)+1</f>
        <v>#N/A</v>
      </c>
      <c r="N14" s="2" t="e">
        <f>7-MATCH(N$1,Analisi!$C14:$I14,0)+1</f>
        <v>#N/A</v>
      </c>
      <c r="O14" s="2" t="e">
        <f>7-MATCH(O$1,Analisi!$C14:$I14,0)+1</f>
        <v>#N/A</v>
      </c>
      <c r="P14" s="2" t="e">
        <f>7-MATCH(P$1,Analisi!$C14:$I14,0)+1</f>
        <v>#N/A</v>
      </c>
      <c r="Q14" s="2" t="e">
        <f>7-MATCH(Q$1,Analisi!$C14:$I14,0)+1</f>
        <v>#N/A</v>
      </c>
      <c r="R14" s="2" t="e">
        <f>7-MATCH(R$1,Analisi!$C14:$I14,0)+1</f>
        <v>#N/A</v>
      </c>
      <c r="S14" s="2" t="e">
        <f>7-MATCH(S$1,Analisi!$C14:$I14,0)+1</f>
        <v>#N/A</v>
      </c>
      <c r="X14" s="10"/>
      <c r="Y14">
        <f>Y2*$X2</f>
        <v>0</v>
      </c>
      <c r="Z14">
        <f t="shared" ref="Z14:AE14" si="28">Z2*$X2</f>
        <v>0</v>
      </c>
      <c r="AA14">
        <f t="shared" si="28"/>
        <v>0</v>
      </c>
      <c r="AB14">
        <f t="shared" si="28"/>
        <v>0</v>
      </c>
      <c r="AC14">
        <f t="shared" si="28"/>
        <v>0</v>
      </c>
      <c r="AD14">
        <f t="shared" si="28"/>
        <v>1</v>
      </c>
      <c r="AE14">
        <f t="shared" si="28"/>
        <v>1</v>
      </c>
      <c r="AJ14" s="10"/>
      <c r="AK14">
        <f>AK2*$X2</f>
        <v>0</v>
      </c>
      <c r="AL14">
        <f t="shared" ref="AL14:AQ14" si="29">AL2*$X2</f>
        <v>1</v>
      </c>
      <c r="AM14">
        <f t="shared" si="29"/>
        <v>0</v>
      </c>
      <c r="AN14">
        <f t="shared" si="29"/>
        <v>0</v>
      </c>
      <c r="AO14">
        <f t="shared" si="29"/>
        <v>0</v>
      </c>
      <c r="AP14">
        <f t="shared" si="29"/>
        <v>1</v>
      </c>
      <c r="AQ14">
        <f t="shared" si="29"/>
        <v>0</v>
      </c>
      <c r="AV14" s="10"/>
      <c r="AW14">
        <f>AW2*$X2</f>
        <v>0</v>
      </c>
      <c r="AX14">
        <f t="shared" ref="AX14:BC14" si="30">AX2*$X2</f>
        <v>0</v>
      </c>
      <c r="AY14">
        <f t="shared" si="30"/>
        <v>0</v>
      </c>
      <c r="AZ14">
        <f t="shared" si="30"/>
        <v>0</v>
      </c>
      <c r="BA14">
        <f t="shared" si="30"/>
        <v>2</v>
      </c>
      <c r="BB14">
        <f t="shared" si="30"/>
        <v>0</v>
      </c>
      <c r="BC14">
        <f t="shared" si="30"/>
        <v>0</v>
      </c>
      <c r="BH14" s="10"/>
      <c r="BI14">
        <f>BI2*$BH2</f>
        <v>1</v>
      </c>
      <c r="BJ14">
        <f t="shared" ref="BJ14:BO14" si="31">BJ2*$BH2</f>
        <v>1</v>
      </c>
      <c r="BK14">
        <f t="shared" si="31"/>
        <v>0</v>
      </c>
      <c r="BL14">
        <f t="shared" si="31"/>
        <v>0</v>
      </c>
      <c r="BM14">
        <f t="shared" si="31"/>
        <v>0</v>
      </c>
      <c r="BN14">
        <f t="shared" si="31"/>
        <v>0</v>
      </c>
      <c r="BO14">
        <f t="shared" si="31"/>
        <v>0</v>
      </c>
      <c r="BT14" s="10"/>
      <c r="BU14">
        <f>BU2*$BT2</f>
        <v>2</v>
      </c>
      <c r="BV14">
        <f t="shared" ref="BV14:CA14" si="32">BV2*$BT2</f>
        <v>0</v>
      </c>
      <c r="BW14">
        <f t="shared" si="32"/>
        <v>0</v>
      </c>
      <c r="BX14">
        <f t="shared" si="32"/>
        <v>0</v>
      </c>
      <c r="BY14">
        <f t="shared" si="32"/>
        <v>0</v>
      </c>
      <c r="BZ14">
        <f t="shared" si="32"/>
        <v>0</v>
      </c>
      <c r="CA14">
        <f t="shared" si="32"/>
        <v>0</v>
      </c>
      <c r="CF14" s="10"/>
      <c r="CG14">
        <f>CG2*$CF2</f>
        <v>1</v>
      </c>
      <c r="CH14">
        <f t="shared" ref="CH14:CM14" si="33">CH2*$CF2</f>
        <v>1</v>
      </c>
      <c r="CI14">
        <f t="shared" si="33"/>
        <v>0</v>
      </c>
      <c r="CJ14">
        <f t="shared" si="33"/>
        <v>0</v>
      </c>
      <c r="CK14">
        <f t="shared" si="33"/>
        <v>0</v>
      </c>
      <c r="CL14">
        <f t="shared" si="33"/>
        <v>0</v>
      </c>
      <c r="CM14">
        <f t="shared" si="33"/>
        <v>0</v>
      </c>
    </row>
    <row r="15" spans="1:91" x14ac:dyDescent="0.3">
      <c r="A15" s="1"/>
      <c r="B15" s="1"/>
      <c r="C15" s="1"/>
      <c r="D15" s="1"/>
      <c r="E15" s="1"/>
      <c r="F15" s="1"/>
      <c r="G15" s="1"/>
      <c r="H15" s="1"/>
      <c r="I15" s="1"/>
      <c r="K15" s="2">
        <f t="shared" si="26"/>
        <v>0</v>
      </c>
      <c r="L15" s="2">
        <f t="shared" si="27"/>
        <v>0</v>
      </c>
      <c r="M15" s="2" t="e">
        <f>7-MATCH(M$1,Analisi!$C15:$I15,0)+1</f>
        <v>#N/A</v>
      </c>
      <c r="N15" s="2" t="e">
        <f>7-MATCH(N$1,Analisi!$C15:$I15,0)+1</f>
        <v>#N/A</v>
      </c>
      <c r="O15" s="2" t="e">
        <f>7-MATCH(O$1,Analisi!$C15:$I15,0)+1</f>
        <v>#N/A</v>
      </c>
      <c r="P15" s="2" t="e">
        <f>7-MATCH(P$1,Analisi!$C15:$I15,0)+1</f>
        <v>#N/A</v>
      </c>
      <c r="Q15" s="2" t="e">
        <f>7-MATCH(Q$1,Analisi!$C15:$I15,0)+1</f>
        <v>#N/A</v>
      </c>
      <c r="R15" s="2" t="e">
        <f>7-MATCH(R$1,Analisi!$C15:$I15,0)+1</f>
        <v>#N/A</v>
      </c>
      <c r="S15" s="2" t="e">
        <f>7-MATCH(S$1,Analisi!$C15:$I15,0)+1</f>
        <v>#N/A</v>
      </c>
      <c r="X15" s="10"/>
      <c r="Y15">
        <f t="shared" ref="Y15:AE20" si="34">Y3*$X3</f>
        <v>0</v>
      </c>
      <c r="Z15">
        <f t="shared" si="34"/>
        <v>0</v>
      </c>
      <c r="AA15">
        <f t="shared" si="34"/>
        <v>0</v>
      </c>
      <c r="AB15">
        <f t="shared" si="34"/>
        <v>0</v>
      </c>
      <c r="AC15">
        <f t="shared" si="34"/>
        <v>0</v>
      </c>
      <c r="AD15">
        <f t="shared" si="34"/>
        <v>2</v>
      </c>
      <c r="AE15">
        <f t="shared" si="34"/>
        <v>2</v>
      </c>
      <c r="AJ15" s="10"/>
      <c r="AK15">
        <f t="shared" ref="AK15:AQ15" si="35">AK3*$X3</f>
        <v>2</v>
      </c>
      <c r="AL15">
        <f t="shared" si="35"/>
        <v>0</v>
      </c>
      <c r="AM15">
        <f t="shared" si="35"/>
        <v>0</v>
      </c>
      <c r="AN15">
        <f t="shared" si="35"/>
        <v>0</v>
      </c>
      <c r="AO15">
        <f t="shared" si="35"/>
        <v>0</v>
      </c>
      <c r="AP15">
        <f t="shared" si="35"/>
        <v>0</v>
      </c>
      <c r="AQ15">
        <f t="shared" si="35"/>
        <v>2</v>
      </c>
      <c r="AV15" s="10"/>
      <c r="AW15">
        <f t="shared" ref="AW15:BC15" si="36">AW3*$X3</f>
        <v>0</v>
      </c>
      <c r="AX15">
        <f t="shared" si="36"/>
        <v>0</v>
      </c>
      <c r="AY15">
        <f t="shared" si="36"/>
        <v>0</v>
      </c>
      <c r="AZ15">
        <f t="shared" si="36"/>
        <v>0</v>
      </c>
      <c r="BA15">
        <f t="shared" si="36"/>
        <v>0</v>
      </c>
      <c r="BB15">
        <f t="shared" si="36"/>
        <v>0</v>
      </c>
      <c r="BC15">
        <f t="shared" si="36"/>
        <v>4</v>
      </c>
      <c r="BH15" s="10"/>
      <c r="BI15">
        <f t="shared" ref="BI15:BO15" si="37">BI3*$BH3</f>
        <v>2</v>
      </c>
      <c r="BJ15">
        <f t="shared" si="37"/>
        <v>2</v>
      </c>
      <c r="BK15">
        <f t="shared" si="37"/>
        <v>0</v>
      </c>
      <c r="BL15">
        <f t="shared" si="37"/>
        <v>0</v>
      </c>
      <c r="BM15">
        <f t="shared" si="37"/>
        <v>0</v>
      </c>
      <c r="BN15">
        <f t="shared" si="37"/>
        <v>0</v>
      </c>
      <c r="BO15">
        <f t="shared" si="37"/>
        <v>0</v>
      </c>
      <c r="BT15" s="10"/>
      <c r="BU15">
        <f t="shared" ref="BU15:CA15" si="38">BU3*$BT3</f>
        <v>0</v>
      </c>
      <c r="BV15">
        <f t="shared" si="38"/>
        <v>4</v>
      </c>
      <c r="BW15">
        <f t="shared" si="38"/>
        <v>0</v>
      </c>
      <c r="BX15">
        <f t="shared" si="38"/>
        <v>0</v>
      </c>
      <c r="BY15">
        <f t="shared" si="38"/>
        <v>0</v>
      </c>
      <c r="BZ15">
        <f t="shared" si="38"/>
        <v>0</v>
      </c>
      <c r="CA15">
        <f t="shared" si="38"/>
        <v>0</v>
      </c>
      <c r="CF15" s="10"/>
      <c r="CG15">
        <f t="shared" ref="CG15:CM15" si="39">CG3*$CF3</f>
        <v>2</v>
      </c>
      <c r="CH15">
        <f t="shared" si="39"/>
        <v>2</v>
      </c>
      <c r="CI15">
        <f t="shared" si="39"/>
        <v>0</v>
      </c>
      <c r="CJ15">
        <f t="shared" si="39"/>
        <v>0</v>
      </c>
      <c r="CK15">
        <f t="shared" si="39"/>
        <v>0</v>
      </c>
      <c r="CL15">
        <f t="shared" si="39"/>
        <v>0</v>
      </c>
      <c r="CM15">
        <f t="shared" si="39"/>
        <v>0</v>
      </c>
    </row>
    <row r="16" spans="1:91" x14ac:dyDescent="0.3">
      <c r="A16" s="1"/>
      <c r="B16" s="1"/>
      <c r="C16" s="1"/>
      <c r="D16" s="1"/>
      <c r="E16" s="1"/>
      <c r="F16" s="1"/>
      <c r="G16" s="1"/>
      <c r="H16" s="1"/>
      <c r="I16" s="1"/>
      <c r="K16" s="2">
        <f t="shared" si="26"/>
        <v>0</v>
      </c>
      <c r="L16" s="2">
        <f t="shared" si="27"/>
        <v>0</v>
      </c>
      <c r="M16" s="2" t="e">
        <f>7-MATCH(M$1,Analisi!$C16:$I16,0)+1</f>
        <v>#N/A</v>
      </c>
      <c r="N16" s="2" t="e">
        <f>7-MATCH(N$1,Analisi!$C16:$I16,0)+1</f>
        <v>#N/A</v>
      </c>
      <c r="O16" s="2" t="e">
        <f>7-MATCH(O$1,Analisi!$C16:$I16,0)+1</f>
        <v>#N/A</v>
      </c>
      <c r="P16" s="2" t="e">
        <f>7-MATCH(P$1,Analisi!$C16:$I16,0)+1</f>
        <v>#N/A</v>
      </c>
      <c r="Q16" s="2" t="e">
        <f>7-MATCH(Q$1,Analisi!$C16:$I16,0)+1</f>
        <v>#N/A</v>
      </c>
      <c r="R16" s="2" t="e">
        <f>7-MATCH(R$1,Analisi!$C16:$I16,0)+1</f>
        <v>#N/A</v>
      </c>
      <c r="S16" s="2" t="e">
        <f>7-MATCH(S$1,Analisi!$C16:$I16,0)+1</f>
        <v>#N/A</v>
      </c>
      <c r="X16" s="10"/>
      <c r="Y16">
        <f t="shared" si="34"/>
        <v>0</v>
      </c>
      <c r="Z16">
        <f t="shared" si="34"/>
        <v>0</v>
      </c>
      <c r="AA16">
        <f t="shared" si="34"/>
        <v>0</v>
      </c>
      <c r="AB16">
        <f t="shared" si="34"/>
        <v>3</v>
      </c>
      <c r="AC16">
        <f t="shared" si="34"/>
        <v>3</v>
      </c>
      <c r="AD16">
        <f t="shared" si="34"/>
        <v>0</v>
      </c>
      <c r="AE16">
        <f t="shared" si="34"/>
        <v>0</v>
      </c>
      <c r="AJ16" s="10"/>
      <c r="AK16">
        <f t="shared" ref="AK16:AQ16" si="40">AK4*$X4</f>
        <v>0</v>
      </c>
      <c r="AL16">
        <f t="shared" si="40"/>
        <v>0</v>
      </c>
      <c r="AM16">
        <f t="shared" si="40"/>
        <v>0</v>
      </c>
      <c r="AN16">
        <f t="shared" si="40"/>
        <v>3</v>
      </c>
      <c r="AO16">
        <f t="shared" si="40"/>
        <v>0</v>
      </c>
      <c r="AP16">
        <f t="shared" si="40"/>
        <v>3</v>
      </c>
      <c r="AQ16">
        <f t="shared" si="40"/>
        <v>0</v>
      </c>
      <c r="AV16" s="10"/>
      <c r="AW16">
        <f t="shared" ref="AW16:BC16" si="41">AW4*$X4</f>
        <v>0</v>
      </c>
      <c r="AX16">
        <f t="shared" si="41"/>
        <v>0</v>
      </c>
      <c r="AY16">
        <f t="shared" si="41"/>
        <v>3</v>
      </c>
      <c r="AZ16">
        <f t="shared" si="41"/>
        <v>0</v>
      </c>
      <c r="BA16">
        <f t="shared" si="41"/>
        <v>0</v>
      </c>
      <c r="BB16">
        <f t="shared" si="41"/>
        <v>3</v>
      </c>
      <c r="BC16">
        <f t="shared" si="41"/>
        <v>0</v>
      </c>
      <c r="BH16" s="10"/>
      <c r="BI16">
        <f t="shared" ref="BI16:BO16" si="42">BI4*$BH4</f>
        <v>0</v>
      </c>
      <c r="BJ16">
        <f t="shared" si="42"/>
        <v>0</v>
      </c>
      <c r="BK16">
        <f t="shared" si="42"/>
        <v>3</v>
      </c>
      <c r="BL16">
        <f t="shared" si="42"/>
        <v>0</v>
      </c>
      <c r="BM16">
        <f t="shared" si="42"/>
        <v>0</v>
      </c>
      <c r="BN16">
        <f t="shared" si="42"/>
        <v>0</v>
      </c>
      <c r="BO16">
        <f t="shared" si="42"/>
        <v>3</v>
      </c>
      <c r="BT16" s="10"/>
      <c r="BU16">
        <f t="shared" ref="BU16:CA16" si="43">BU4*$BT4</f>
        <v>0</v>
      </c>
      <c r="BV16">
        <f t="shared" si="43"/>
        <v>0</v>
      </c>
      <c r="BW16">
        <f t="shared" si="43"/>
        <v>0</v>
      </c>
      <c r="BX16">
        <f t="shared" si="43"/>
        <v>0</v>
      </c>
      <c r="BY16">
        <f t="shared" si="43"/>
        <v>0</v>
      </c>
      <c r="BZ16">
        <f t="shared" si="43"/>
        <v>0</v>
      </c>
      <c r="CA16">
        <f t="shared" si="43"/>
        <v>6</v>
      </c>
      <c r="CF16" s="10"/>
      <c r="CG16">
        <f t="shared" ref="CG16:CM16" si="44">CG4*$CF4</f>
        <v>0</v>
      </c>
      <c r="CH16">
        <f t="shared" si="44"/>
        <v>0</v>
      </c>
      <c r="CI16">
        <f t="shared" si="44"/>
        <v>0</v>
      </c>
      <c r="CJ16">
        <f t="shared" si="44"/>
        <v>3</v>
      </c>
      <c r="CK16">
        <f t="shared" si="44"/>
        <v>0</v>
      </c>
      <c r="CL16">
        <f t="shared" si="44"/>
        <v>0</v>
      </c>
      <c r="CM16">
        <f t="shared" si="44"/>
        <v>3</v>
      </c>
    </row>
    <row r="17" spans="1:91" x14ac:dyDescent="0.3">
      <c r="A17" s="1"/>
      <c r="B17" s="1"/>
      <c r="C17" s="1"/>
      <c r="D17" s="1"/>
      <c r="E17" s="1"/>
      <c r="F17" s="1"/>
      <c r="G17" s="1"/>
      <c r="H17" s="1"/>
      <c r="I17" s="1"/>
      <c r="K17" s="2">
        <f t="shared" si="26"/>
        <v>0</v>
      </c>
      <c r="L17" s="2">
        <f t="shared" si="27"/>
        <v>0</v>
      </c>
      <c r="M17" s="2" t="e">
        <f>7-MATCH(M$1,Analisi!$C17:$I17,0)+1</f>
        <v>#N/A</v>
      </c>
      <c r="N17" s="2" t="e">
        <f>7-MATCH(N$1,Analisi!$C17:$I17,0)+1</f>
        <v>#N/A</v>
      </c>
      <c r="O17" s="2" t="e">
        <f>7-MATCH(O$1,Analisi!$C17:$I17,0)+1</f>
        <v>#N/A</v>
      </c>
      <c r="P17" s="2" t="e">
        <f>7-MATCH(P$1,Analisi!$C17:$I17,0)+1</f>
        <v>#N/A</v>
      </c>
      <c r="Q17" s="2" t="e">
        <f>7-MATCH(Q$1,Analisi!$C17:$I17,0)+1</f>
        <v>#N/A</v>
      </c>
      <c r="R17" s="2" t="e">
        <f>7-MATCH(R$1,Analisi!$C17:$I17,0)+1</f>
        <v>#N/A</v>
      </c>
      <c r="S17" s="2" t="e">
        <f>7-MATCH(S$1,Analisi!$C17:$I17,0)+1</f>
        <v>#N/A</v>
      </c>
      <c r="X17" s="10"/>
      <c r="Y17">
        <f t="shared" si="34"/>
        <v>0</v>
      </c>
      <c r="Z17">
        <f t="shared" si="34"/>
        <v>0</v>
      </c>
      <c r="AA17">
        <f t="shared" si="34"/>
        <v>8</v>
      </c>
      <c r="AB17">
        <f t="shared" si="34"/>
        <v>0</v>
      </c>
      <c r="AC17">
        <f t="shared" si="34"/>
        <v>0</v>
      </c>
      <c r="AD17">
        <f t="shared" si="34"/>
        <v>0</v>
      </c>
      <c r="AE17">
        <f t="shared" si="34"/>
        <v>0</v>
      </c>
      <c r="AJ17" s="10"/>
      <c r="AK17">
        <f t="shared" ref="AK17:AQ17" si="45">AK5*$X5</f>
        <v>0</v>
      </c>
      <c r="AL17">
        <f t="shared" si="45"/>
        <v>0</v>
      </c>
      <c r="AM17">
        <f t="shared" si="45"/>
        <v>4</v>
      </c>
      <c r="AN17">
        <f t="shared" si="45"/>
        <v>4</v>
      </c>
      <c r="AO17">
        <f t="shared" si="45"/>
        <v>0</v>
      </c>
      <c r="AP17">
        <f t="shared" si="45"/>
        <v>0</v>
      </c>
      <c r="AQ17">
        <f t="shared" si="45"/>
        <v>0</v>
      </c>
      <c r="AV17" s="10"/>
      <c r="AW17">
        <f t="shared" ref="AW17:BC17" si="46">AW5*$X5</f>
        <v>0</v>
      </c>
      <c r="AX17">
        <f t="shared" si="46"/>
        <v>0</v>
      </c>
      <c r="AY17">
        <f t="shared" si="46"/>
        <v>0</v>
      </c>
      <c r="AZ17">
        <f t="shared" si="46"/>
        <v>4</v>
      </c>
      <c r="BA17">
        <f t="shared" si="46"/>
        <v>0</v>
      </c>
      <c r="BB17">
        <f t="shared" si="46"/>
        <v>4</v>
      </c>
      <c r="BC17">
        <f t="shared" si="46"/>
        <v>0</v>
      </c>
      <c r="BH17" s="10"/>
      <c r="BI17">
        <f t="shared" ref="BI17:BO17" si="47">BI5*$BH5</f>
        <v>0</v>
      </c>
      <c r="BJ17">
        <f t="shared" si="47"/>
        <v>0</v>
      </c>
      <c r="BK17">
        <f t="shared" si="47"/>
        <v>0</v>
      </c>
      <c r="BL17">
        <f t="shared" si="47"/>
        <v>0</v>
      </c>
      <c r="BM17">
        <f t="shared" si="47"/>
        <v>4</v>
      </c>
      <c r="BN17">
        <f t="shared" si="47"/>
        <v>0</v>
      </c>
      <c r="BO17">
        <f t="shared" si="47"/>
        <v>4</v>
      </c>
      <c r="BT17" s="10"/>
      <c r="BU17">
        <f t="shared" ref="BU17:CA17" si="48">BU5*$BT5</f>
        <v>0</v>
      </c>
      <c r="BV17">
        <f t="shared" si="48"/>
        <v>0</v>
      </c>
      <c r="BW17">
        <f t="shared" si="48"/>
        <v>0</v>
      </c>
      <c r="BX17">
        <f t="shared" si="48"/>
        <v>0</v>
      </c>
      <c r="BY17">
        <f t="shared" si="48"/>
        <v>4</v>
      </c>
      <c r="BZ17">
        <f t="shared" si="48"/>
        <v>4</v>
      </c>
      <c r="CA17">
        <f t="shared" si="48"/>
        <v>0</v>
      </c>
      <c r="CF17" s="10"/>
      <c r="CG17">
        <f t="shared" ref="CG17:CM17" si="49">CG5*$CF5</f>
        <v>0</v>
      </c>
      <c r="CH17">
        <f t="shared" si="49"/>
        <v>0</v>
      </c>
      <c r="CI17">
        <f t="shared" si="49"/>
        <v>4</v>
      </c>
      <c r="CJ17">
        <f t="shared" si="49"/>
        <v>0</v>
      </c>
      <c r="CK17">
        <f t="shared" si="49"/>
        <v>0</v>
      </c>
      <c r="CL17">
        <f t="shared" si="49"/>
        <v>0</v>
      </c>
      <c r="CM17">
        <f t="shared" si="49"/>
        <v>4</v>
      </c>
    </row>
    <row r="18" spans="1:91" x14ac:dyDescent="0.3">
      <c r="A18" s="1"/>
      <c r="B18" s="1"/>
      <c r="C18" s="1"/>
      <c r="D18" s="1"/>
      <c r="E18" s="1"/>
      <c r="F18" s="1"/>
      <c r="G18" s="1"/>
      <c r="H18" s="1"/>
      <c r="I18" s="1"/>
      <c r="K18" s="2">
        <f t="shared" si="26"/>
        <v>0</v>
      </c>
      <c r="L18" s="2">
        <f t="shared" si="27"/>
        <v>0</v>
      </c>
      <c r="M18" s="2" t="e">
        <f>7-MATCH(M$1,Analisi!$C18:$I18,0)+1</f>
        <v>#N/A</v>
      </c>
      <c r="N18" s="2" t="e">
        <f>7-MATCH(N$1,Analisi!$C18:$I18,0)+1</f>
        <v>#N/A</v>
      </c>
      <c r="O18" s="2" t="e">
        <f>7-MATCH(O$1,Analisi!$C18:$I18,0)+1</f>
        <v>#N/A</v>
      </c>
      <c r="P18" s="2" t="e">
        <f>7-MATCH(P$1,Analisi!$C18:$I18,0)+1</f>
        <v>#N/A</v>
      </c>
      <c r="Q18" s="2" t="e">
        <f>7-MATCH(Q$1,Analisi!$C18:$I18,0)+1</f>
        <v>#N/A</v>
      </c>
      <c r="R18" s="2" t="e">
        <f>7-MATCH(R$1,Analisi!$C18:$I18,0)+1</f>
        <v>#N/A</v>
      </c>
      <c r="S18" s="2" t="e">
        <f>7-MATCH(S$1,Analisi!$C18:$I18,0)+1</f>
        <v>#N/A</v>
      </c>
      <c r="X18" s="10"/>
      <c r="Y18">
        <f t="shared" si="34"/>
        <v>0</v>
      </c>
      <c r="Z18">
        <f t="shared" si="34"/>
        <v>5</v>
      </c>
      <c r="AA18">
        <f t="shared" si="34"/>
        <v>0</v>
      </c>
      <c r="AB18">
        <f t="shared" si="34"/>
        <v>5</v>
      </c>
      <c r="AC18">
        <f t="shared" si="34"/>
        <v>0</v>
      </c>
      <c r="AD18">
        <f t="shared" si="34"/>
        <v>0</v>
      </c>
      <c r="AE18">
        <f t="shared" si="34"/>
        <v>0</v>
      </c>
      <c r="AJ18" s="10"/>
      <c r="AK18">
        <f t="shared" ref="AK18:AQ18" si="50">AK6*$X6</f>
        <v>0</v>
      </c>
      <c r="AL18">
        <f t="shared" si="50"/>
        <v>5</v>
      </c>
      <c r="AM18">
        <f t="shared" si="50"/>
        <v>5</v>
      </c>
      <c r="AN18">
        <f t="shared" si="50"/>
        <v>0</v>
      </c>
      <c r="AO18">
        <f t="shared" si="50"/>
        <v>0</v>
      </c>
      <c r="AP18">
        <f t="shared" si="50"/>
        <v>0</v>
      </c>
      <c r="AQ18">
        <f t="shared" si="50"/>
        <v>0</v>
      </c>
      <c r="AV18" s="10"/>
      <c r="AW18">
        <f t="shared" ref="AW18:BC18" si="51">AW6*$X6</f>
        <v>0</v>
      </c>
      <c r="AX18">
        <f t="shared" si="51"/>
        <v>0</v>
      </c>
      <c r="AY18">
        <f t="shared" si="51"/>
        <v>5</v>
      </c>
      <c r="AZ18">
        <f t="shared" si="51"/>
        <v>5</v>
      </c>
      <c r="BA18">
        <f t="shared" si="51"/>
        <v>0</v>
      </c>
      <c r="BB18">
        <f t="shared" si="51"/>
        <v>0</v>
      </c>
      <c r="BC18">
        <f t="shared" si="51"/>
        <v>0</v>
      </c>
      <c r="BH18" s="10"/>
      <c r="BI18">
        <f t="shared" ref="BI18:BO18" si="52">BI6*$BH6</f>
        <v>0</v>
      </c>
      <c r="BJ18">
        <f t="shared" si="52"/>
        <v>0</v>
      </c>
      <c r="BK18">
        <f t="shared" si="52"/>
        <v>5</v>
      </c>
      <c r="BL18">
        <f t="shared" si="52"/>
        <v>0</v>
      </c>
      <c r="BM18">
        <f t="shared" si="52"/>
        <v>5</v>
      </c>
      <c r="BN18">
        <f t="shared" si="52"/>
        <v>0</v>
      </c>
      <c r="BO18">
        <f t="shared" si="52"/>
        <v>0</v>
      </c>
      <c r="BT18" s="10"/>
      <c r="BU18">
        <f t="shared" ref="BU18:CA18" si="53">BU6*$BT6</f>
        <v>0</v>
      </c>
      <c r="BV18">
        <f t="shared" si="53"/>
        <v>0</v>
      </c>
      <c r="BW18">
        <f t="shared" si="53"/>
        <v>10</v>
      </c>
      <c r="BX18">
        <f t="shared" si="53"/>
        <v>0</v>
      </c>
      <c r="BY18">
        <f t="shared" si="53"/>
        <v>0</v>
      </c>
      <c r="BZ18">
        <f t="shared" si="53"/>
        <v>0</v>
      </c>
      <c r="CA18">
        <f t="shared" si="53"/>
        <v>0</v>
      </c>
      <c r="CF18" s="10"/>
      <c r="CG18">
        <f t="shared" ref="CG18:CM18" si="54">CG6*$CF6</f>
        <v>0</v>
      </c>
      <c r="CH18">
        <f t="shared" si="54"/>
        <v>0</v>
      </c>
      <c r="CI18">
        <f t="shared" si="54"/>
        <v>0</v>
      </c>
      <c r="CJ18">
        <f t="shared" si="54"/>
        <v>5</v>
      </c>
      <c r="CK18">
        <f t="shared" si="54"/>
        <v>0</v>
      </c>
      <c r="CL18">
        <f t="shared" si="54"/>
        <v>5</v>
      </c>
      <c r="CM18">
        <f t="shared" si="54"/>
        <v>0</v>
      </c>
    </row>
    <row r="19" spans="1:91" x14ac:dyDescent="0.3">
      <c r="A19" s="1"/>
      <c r="B19" s="1"/>
      <c r="C19" s="1"/>
      <c r="D19" s="1"/>
      <c r="E19" s="1"/>
      <c r="F19" s="1"/>
      <c r="G19" s="1"/>
      <c r="H19" s="1"/>
      <c r="I19" s="1"/>
      <c r="K19" s="2">
        <f t="shared" si="26"/>
        <v>0</v>
      </c>
      <c r="L19" s="2">
        <f t="shared" si="27"/>
        <v>0</v>
      </c>
      <c r="M19" s="2" t="e">
        <f>7-MATCH(M$1,Analisi!$C19:$I19,0)+1</f>
        <v>#N/A</v>
      </c>
      <c r="N19" s="2" t="e">
        <f>7-MATCH(N$1,Analisi!$C19:$I19,0)+1</f>
        <v>#N/A</v>
      </c>
      <c r="O19" s="2" t="e">
        <f>7-MATCH(O$1,Analisi!$C19:$I19,0)+1</f>
        <v>#N/A</v>
      </c>
      <c r="P19" s="2" t="e">
        <f>7-MATCH(P$1,Analisi!$C19:$I19,0)+1</f>
        <v>#N/A</v>
      </c>
      <c r="Q19" s="2" t="e">
        <f>7-MATCH(Q$1,Analisi!$C19:$I19,0)+1</f>
        <v>#N/A</v>
      </c>
      <c r="R19" s="2" t="e">
        <f>7-MATCH(R$1,Analisi!$C19:$I19,0)+1</f>
        <v>#N/A</v>
      </c>
      <c r="S19" s="2" t="e">
        <f>7-MATCH(S$1,Analisi!$C19:$I19,0)+1</f>
        <v>#N/A</v>
      </c>
      <c r="X19" s="10"/>
      <c r="Y19">
        <f t="shared" si="34"/>
        <v>12</v>
      </c>
      <c r="Z19">
        <f t="shared" si="34"/>
        <v>0</v>
      </c>
      <c r="AA19">
        <f t="shared" si="34"/>
        <v>0</v>
      </c>
      <c r="AB19">
        <f t="shared" si="34"/>
        <v>0</v>
      </c>
      <c r="AC19">
        <f t="shared" si="34"/>
        <v>0</v>
      </c>
      <c r="AD19">
        <f t="shared" si="34"/>
        <v>0</v>
      </c>
      <c r="AE19">
        <f t="shared" si="34"/>
        <v>0</v>
      </c>
      <c r="AJ19" s="10"/>
      <c r="AK19">
        <f t="shared" ref="AK19:AQ19" si="55">AK7*$X7</f>
        <v>6</v>
      </c>
      <c r="AL19">
        <f t="shared" si="55"/>
        <v>0</v>
      </c>
      <c r="AM19">
        <f t="shared" si="55"/>
        <v>0</v>
      </c>
      <c r="AN19">
        <f t="shared" si="55"/>
        <v>0</v>
      </c>
      <c r="AO19">
        <f t="shared" si="55"/>
        <v>0</v>
      </c>
      <c r="AP19">
        <f t="shared" si="55"/>
        <v>0</v>
      </c>
      <c r="AQ19">
        <f t="shared" si="55"/>
        <v>6</v>
      </c>
      <c r="AV19" s="10"/>
      <c r="AW19">
        <f t="shared" ref="AW19:BC19" si="56">AW7*$X7</f>
        <v>12</v>
      </c>
      <c r="AX19">
        <f t="shared" si="56"/>
        <v>0</v>
      </c>
      <c r="AY19">
        <f t="shared" si="56"/>
        <v>0</v>
      </c>
      <c r="AZ19">
        <f t="shared" si="56"/>
        <v>0</v>
      </c>
      <c r="BA19">
        <f t="shared" si="56"/>
        <v>0</v>
      </c>
      <c r="BB19">
        <f t="shared" si="56"/>
        <v>0</v>
      </c>
      <c r="BC19">
        <f t="shared" si="56"/>
        <v>0</v>
      </c>
      <c r="BH19" s="10"/>
      <c r="BI19">
        <f t="shared" ref="BI19:BO19" si="57">BI7*$BH7</f>
        <v>0</v>
      </c>
      <c r="BJ19">
        <f t="shared" si="57"/>
        <v>0</v>
      </c>
      <c r="BK19">
        <f t="shared" si="57"/>
        <v>0</v>
      </c>
      <c r="BL19">
        <f t="shared" si="57"/>
        <v>12</v>
      </c>
      <c r="BM19">
        <f t="shared" si="57"/>
        <v>0</v>
      </c>
      <c r="BN19">
        <f t="shared" si="57"/>
        <v>0</v>
      </c>
      <c r="BO19">
        <f t="shared" si="57"/>
        <v>0</v>
      </c>
      <c r="BT19" s="10"/>
      <c r="BU19">
        <f t="shared" ref="BU19:CA19" si="58">BU7*$BT7</f>
        <v>0</v>
      </c>
      <c r="BV19">
        <f t="shared" si="58"/>
        <v>0</v>
      </c>
      <c r="BW19">
        <f t="shared" si="58"/>
        <v>0</v>
      </c>
      <c r="BX19">
        <f t="shared" si="58"/>
        <v>12</v>
      </c>
      <c r="BY19">
        <f t="shared" si="58"/>
        <v>0</v>
      </c>
      <c r="BZ19">
        <f t="shared" si="58"/>
        <v>0</v>
      </c>
      <c r="CA19">
        <f t="shared" si="58"/>
        <v>0</v>
      </c>
      <c r="CF19" s="10"/>
      <c r="CG19">
        <f t="shared" ref="CG19:CM19" si="59">CG7*$CF7</f>
        <v>0</v>
      </c>
      <c r="CH19">
        <f t="shared" si="59"/>
        <v>0</v>
      </c>
      <c r="CI19">
        <f t="shared" si="59"/>
        <v>6</v>
      </c>
      <c r="CJ19">
        <f t="shared" si="59"/>
        <v>0</v>
      </c>
      <c r="CK19">
        <f t="shared" si="59"/>
        <v>0</v>
      </c>
      <c r="CL19">
        <f t="shared" si="59"/>
        <v>6</v>
      </c>
      <c r="CM19">
        <f t="shared" si="59"/>
        <v>0</v>
      </c>
    </row>
    <row r="20" spans="1:91" x14ac:dyDescent="0.3">
      <c r="A20" s="1"/>
      <c r="B20" s="1"/>
      <c r="C20" s="1"/>
      <c r="D20" s="1"/>
      <c r="E20" s="1"/>
      <c r="F20" s="1"/>
      <c r="G20" s="1"/>
      <c r="H20" s="1"/>
      <c r="I20" s="1"/>
      <c r="K20" s="2">
        <f t="shared" si="26"/>
        <v>0</v>
      </c>
      <c r="L20" s="2">
        <f t="shared" si="27"/>
        <v>0</v>
      </c>
      <c r="M20" s="2" t="e">
        <f>7-MATCH(M$1,Analisi!$C20:$I20,0)+1</f>
        <v>#N/A</v>
      </c>
      <c r="N20" s="2" t="e">
        <f>7-MATCH(N$1,Analisi!$C20:$I20,0)+1</f>
        <v>#N/A</v>
      </c>
      <c r="O20" s="2" t="e">
        <f>7-MATCH(O$1,Analisi!$C20:$I20,0)+1</f>
        <v>#N/A</v>
      </c>
      <c r="P20" s="2" t="e">
        <f>7-MATCH(P$1,Analisi!$C20:$I20,0)+1</f>
        <v>#N/A</v>
      </c>
      <c r="Q20" s="2" t="e">
        <f>7-MATCH(Q$1,Analisi!$C20:$I20,0)+1</f>
        <v>#N/A</v>
      </c>
      <c r="R20" s="2" t="e">
        <f>7-MATCH(R$1,Analisi!$C20:$I20,0)+1</f>
        <v>#N/A</v>
      </c>
      <c r="S20" s="2" t="e">
        <f>7-MATCH(S$1,Analisi!$C20:$I20,0)+1</f>
        <v>#N/A</v>
      </c>
      <c r="X20" s="10"/>
      <c r="Y20">
        <f t="shared" si="34"/>
        <v>0</v>
      </c>
      <c r="Z20">
        <f t="shared" si="34"/>
        <v>7</v>
      </c>
      <c r="AA20">
        <f t="shared" si="34"/>
        <v>0</v>
      </c>
      <c r="AB20">
        <f t="shared" si="34"/>
        <v>0</v>
      </c>
      <c r="AC20">
        <f t="shared" si="34"/>
        <v>7</v>
      </c>
      <c r="AD20">
        <f t="shared" si="34"/>
        <v>0</v>
      </c>
      <c r="AE20">
        <f t="shared" si="34"/>
        <v>0</v>
      </c>
      <c r="AJ20" s="10"/>
      <c r="AK20">
        <f t="shared" ref="AK20:AQ20" si="60">AK8*$X8</f>
        <v>0</v>
      </c>
      <c r="AL20">
        <f t="shared" si="60"/>
        <v>0</v>
      </c>
      <c r="AM20">
        <f t="shared" si="60"/>
        <v>0</v>
      </c>
      <c r="AN20">
        <f t="shared" si="60"/>
        <v>0</v>
      </c>
      <c r="AO20">
        <f t="shared" si="60"/>
        <v>14</v>
      </c>
      <c r="AP20">
        <f t="shared" si="60"/>
        <v>0</v>
      </c>
      <c r="AQ20">
        <f t="shared" si="60"/>
        <v>0</v>
      </c>
      <c r="AV20" s="10"/>
      <c r="AW20">
        <f t="shared" ref="AW20:BC20" si="61">AW8*$X8</f>
        <v>0</v>
      </c>
      <c r="AX20">
        <f t="shared" si="61"/>
        <v>14</v>
      </c>
      <c r="AY20">
        <f t="shared" si="61"/>
        <v>0</v>
      </c>
      <c r="AZ20">
        <f t="shared" si="61"/>
        <v>0</v>
      </c>
      <c r="BA20">
        <f t="shared" si="61"/>
        <v>0</v>
      </c>
      <c r="BB20">
        <f t="shared" si="61"/>
        <v>0</v>
      </c>
      <c r="BC20">
        <f t="shared" si="61"/>
        <v>0</v>
      </c>
      <c r="BH20" s="10"/>
      <c r="BI20">
        <f t="shared" ref="BI20:BO20" si="62">BI8*$BH8</f>
        <v>0</v>
      </c>
      <c r="BJ20">
        <f t="shared" si="62"/>
        <v>0</v>
      </c>
      <c r="BK20">
        <f t="shared" si="62"/>
        <v>0</v>
      </c>
      <c r="BL20">
        <f t="shared" si="62"/>
        <v>0</v>
      </c>
      <c r="BM20">
        <f t="shared" si="62"/>
        <v>0</v>
      </c>
      <c r="BN20">
        <f t="shared" si="62"/>
        <v>14</v>
      </c>
      <c r="BO20">
        <f t="shared" si="62"/>
        <v>0</v>
      </c>
      <c r="BT20" s="10"/>
      <c r="BU20">
        <f t="shared" ref="BU20:CA20" si="63">BU8*$BT8</f>
        <v>0</v>
      </c>
      <c r="BV20">
        <f t="shared" si="63"/>
        <v>0</v>
      </c>
      <c r="BW20">
        <f t="shared" si="63"/>
        <v>0</v>
      </c>
      <c r="BX20">
        <f t="shared" si="63"/>
        <v>0</v>
      </c>
      <c r="BY20">
        <f t="shared" si="63"/>
        <v>7</v>
      </c>
      <c r="BZ20">
        <f t="shared" si="63"/>
        <v>7</v>
      </c>
      <c r="CA20">
        <f t="shared" si="63"/>
        <v>0</v>
      </c>
      <c r="CF20" s="10"/>
      <c r="CG20">
        <f t="shared" ref="CG20:CM20" si="64">CG8*$CF8</f>
        <v>0</v>
      </c>
      <c r="CH20">
        <f t="shared" si="64"/>
        <v>0</v>
      </c>
      <c r="CI20">
        <f t="shared" si="64"/>
        <v>0</v>
      </c>
      <c r="CJ20">
        <f t="shared" si="64"/>
        <v>0</v>
      </c>
      <c r="CK20">
        <f t="shared" si="64"/>
        <v>14</v>
      </c>
      <c r="CL20">
        <f t="shared" si="64"/>
        <v>0</v>
      </c>
      <c r="CM20">
        <f t="shared" si="64"/>
        <v>0</v>
      </c>
    </row>
    <row r="21" spans="1:91" x14ac:dyDescent="0.3">
      <c r="A21" s="1"/>
      <c r="B21" s="1"/>
      <c r="C21" s="1"/>
      <c r="D21" s="1"/>
      <c r="E21" s="1"/>
      <c r="F21" s="1"/>
      <c r="G21" s="1"/>
      <c r="H21" s="1"/>
      <c r="I21" s="1"/>
      <c r="K21" s="2">
        <f t="shared" si="26"/>
        <v>0</v>
      </c>
      <c r="L21" s="2">
        <f t="shared" si="27"/>
        <v>0</v>
      </c>
      <c r="M21" s="2" t="e">
        <f>7-MATCH(M$1,Analisi!$C21:$I21,0)+1</f>
        <v>#N/A</v>
      </c>
      <c r="N21" s="2" t="e">
        <f>7-MATCH(N$1,Analisi!$C21:$I21,0)+1</f>
        <v>#N/A</v>
      </c>
      <c r="O21" s="2" t="e">
        <f>7-MATCH(O$1,Analisi!$C21:$I21,0)+1</f>
        <v>#N/A</v>
      </c>
      <c r="P21" s="2" t="e">
        <f>7-MATCH(P$1,Analisi!$C21:$I21,0)+1</f>
        <v>#N/A</v>
      </c>
      <c r="Q21" s="2" t="e">
        <f>7-MATCH(Q$1,Analisi!$C21:$I21,0)+1</f>
        <v>#N/A</v>
      </c>
      <c r="R21" s="2" t="e">
        <f>7-MATCH(R$1,Analisi!$C21:$I21,0)+1</f>
        <v>#N/A</v>
      </c>
      <c r="S21" s="2" t="e">
        <f>7-MATCH(S$1,Analisi!$C21:$I21,0)+1</f>
        <v>#N/A</v>
      </c>
      <c r="X21" s="10" t="s">
        <v>15</v>
      </c>
      <c r="Y21" s="11">
        <f t="shared" ref="Y21:AE21" si="65">SUM(Y14:Y20)</f>
        <v>12</v>
      </c>
      <c r="Z21" s="11">
        <f t="shared" si="65"/>
        <v>12</v>
      </c>
      <c r="AA21" s="11">
        <f t="shared" si="65"/>
        <v>8</v>
      </c>
      <c r="AB21" s="11">
        <f t="shared" si="65"/>
        <v>8</v>
      </c>
      <c r="AC21" s="11">
        <f t="shared" si="65"/>
        <v>10</v>
      </c>
      <c r="AD21" s="11">
        <f t="shared" si="65"/>
        <v>3</v>
      </c>
      <c r="AE21" s="11">
        <f t="shared" si="65"/>
        <v>3</v>
      </c>
      <c r="AJ21" s="10" t="s">
        <v>15</v>
      </c>
      <c r="AK21" s="11">
        <f t="shared" ref="AK21:AQ21" si="66">SUM(AK14:AK20)</f>
        <v>8</v>
      </c>
      <c r="AL21" s="11">
        <f t="shared" si="66"/>
        <v>6</v>
      </c>
      <c r="AM21" s="11">
        <f t="shared" si="66"/>
        <v>9</v>
      </c>
      <c r="AN21" s="11">
        <f t="shared" si="66"/>
        <v>7</v>
      </c>
      <c r="AO21" s="11">
        <f t="shared" si="66"/>
        <v>14</v>
      </c>
      <c r="AP21" s="11">
        <f t="shared" si="66"/>
        <v>4</v>
      </c>
      <c r="AQ21" s="11">
        <f t="shared" si="66"/>
        <v>8</v>
      </c>
      <c r="AV21" s="10" t="s">
        <v>15</v>
      </c>
      <c r="AW21" s="11">
        <f t="shared" ref="AW21:BC21" si="67">SUM(AW14:AW20)</f>
        <v>12</v>
      </c>
      <c r="AX21" s="11">
        <f t="shared" si="67"/>
        <v>14</v>
      </c>
      <c r="AY21" s="11">
        <f t="shared" si="67"/>
        <v>8</v>
      </c>
      <c r="AZ21" s="11">
        <f t="shared" si="67"/>
        <v>9</v>
      </c>
      <c r="BA21" s="11">
        <f t="shared" si="67"/>
        <v>2</v>
      </c>
      <c r="BB21" s="11">
        <f t="shared" si="67"/>
        <v>7</v>
      </c>
      <c r="BC21" s="11">
        <f t="shared" si="67"/>
        <v>4</v>
      </c>
      <c r="BH21" s="10" t="s">
        <v>15</v>
      </c>
      <c r="BI21" s="11">
        <f t="shared" ref="BI21:BO21" si="68">SUM(BI14:BI20)</f>
        <v>3</v>
      </c>
      <c r="BJ21" s="11">
        <f t="shared" si="68"/>
        <v>3</v>
      </c>
      <c r="BK21" s="11">
        <f t="shared" si="68"/>
        <v>8</v>
      </c>
      <c r="BL21" s="11">
        <f t="shared" si="68"/>
        <v>12</v>
      </c>
      <c r="BM21" s="11">
        <f t="shared" si="68"/>
        <v>9</v>
      </c>
      <c r="BN21" s="11">
        <f t="shared" si="68"/>
        <v>14</v>
      </c>
      <c r="BO21" s="11">
        <f t="shared" si="68"/>
        <v>7</v>
      </c>
      <c r="BT21" s="10" t="s">
        <v>15</v>
      </c>
      <c r="BU21" s="11">
        <f t="shared" ref="BU21:CA21" si="69">SUM(BU14:BU20)</f>
        <v>2</v>
      </c>
      <c r="BV21" s="11">
        <f t="shared" si="69"/>
        <v>4</v>
      </c>
      <c r="BW21" s="11">
        <f t="shared" si="69"/>
        <v>10</v>
      </c>
      <c r="BX21" s="11">
        <f t="shared" si="69"/>
        <v>12</v>
      </c>
      <c r="BY21" s="11">
        <f t="shared" si="69"/>
        <v>11</v>
      </c>
      <c r="BZ21" s="11">
        <f t="shared" si="69"/>
        <v>11</v>
      </c>
      <c r="CA21" s="11">
        <f t="shared" si="69"/>
        <v>6</v>
      </c>
      <c r="CF21" s="10" t="s">
        <v>15</v>
      </c>
      <c r="CG21" s="11">
        <f t="shared" ref="CG21:CM21" si="70">SUM(CG14:CG20)</f>
        <v>3</v>
      </c>
      <c r="CH21" s="11">
        <f t="shared" si="70"/>
        <v>3</v>
      </c>
      <c r="CI21" s="11">
        <f t="shared" si="70"/>
        <v>10</v>
      </c>
      <c r="CJ21" s="11">
        <f t="shared" si="70"/>
        <v>8</v>
      </c>
      <c r="CK21" s="11">
        <f t="shared" si="70"/>
        <v>14</v>
      </c>
      <c r="CL21" s="11">
        <f t="shared" si="70"/>
        <v>11</v>
      </c>
      <c r="CM21" s="11">
        <f t="shared" si="70"/>
        <v>7</v>
      </c>
    </row>
    <row r="22" spans="1:91" x14ac:dyDescent="0.3">
      <c r="A22" s="1"/>
      <c r="B22" s="1"/>
      <c r="C22" s="1"/>
      <c r="D22" s="1"/>
      <c r="E22" s="1"/>
      <c r="F22" s="1"/>
      <c r="G22" s="1"/>
      <c r="H22" s="1"/>
      <c r="I22" s="1"/>
      <c r="K22" s="2">
        <f t="shared" si="26"/>
        <v>0</v>
      </c>
      <c r="L22" s="2">
        <f t="shared" si="27"/>
        <v>0</v>
      </c>
      <c r="M22" s="2" t="e">
        <f>7-MATCH(M$1,Analisi!$C22:$I22,0)+1</f>
        <v>#N/A</v>
      </c>
      <c r="N22" s="2" t="e">
        <f>7-MATCH(N$1,Analisi!$C22:$I22,0)+1</f>
        <v>#N/A</v>
      </c>
      <c r="O22" s="2" t="e">
        <f>7-MATCH(O$1,Analisi!$C22:$I22,0)+1</f>
        <v>#N/A</v>
      </c>
      <c r="P22" s="2" t="e">
        <f>7-MATCH(P$1,Analisi!$C22:$I22,0)+1</f>
        <v>#N/A</v>
      </c>
      <c r="Q22" s="2" t="e">
        <f>7-MATCH(Q$1,Analisi!$C22:$I22,0)+1</f>
        <v>#N/A</v>
      </c>
      <c r="R22" s="2" t="e">
        <f>7-MATCH(R$1,Analisi!$C22:$I22,0)+1</f>
        <v>#N/A</v>
      </c>
      <c r="S22" s="2" t="e">
        <f>7-MATCH(S$1,Analisi!$C22:$I22,0)+1</f>
        <v>#N/A</v>
      </c>
      <c r="X22" s="10" t="s">
        <v>1</v>
      </c>
      <c r="Y22" s="11">
        <f t="shared" ref="Y22:AE22" si="71">Y21-Y11</f>
        <v>11</v>
      </c>
      <c r="Z22" s="11">
        <f t="shared" si="71"/>
        <v>11</v>
      </c>
      <c r="AA22" s="11">
        <f t="shared" si="71"/>
        <v>7</v>
      </c>
      <c r="AB22" s="11">
        <f t="shared" si="71"/>
        <v>7</v>
      </c>
      <c r="AC22" s="11">
        <f t="shared" si="71"/>
        <v>9</v>
      </c>
      <c r="AD22" s="11">
        <f t="shared" si="71"/>
        <v>2</v>
      </c>
      <c r="AE22" s="11">
        <f t="shared" si="71"/>
        <v>2</v>
      </c>
      <c r="AJ22" s="10" t="s">
        <v>1</v>
      </c>
      <c r="AK22" s="11">
        <f t="shared" ref="AK22:AQ22" si="72">AK21-AK11</f>
        <v>7</v>
      </c>
      <c r="AL22" s="11">
        <f t="shared" si="72"/>
        <v>5</v>
      </c>
      <c r="AM22" s="11">
        <f t="shared" si="72"/>
        <v>8</v>
      </c>
      <c r="AN22" s="11">
        <f t="shared" si="72"/>
        <v>6</v>
      </c>
      <c r="AO22" s="11">
        <f t="shared" si="72"/>
        <v>13</v>
      </c>
      <c r="AP22" s="11">
        <f t="shared" si="72"/>
        <v>3</v>
      </c>
      <c r="AQ22" s="11">
        <f t="shared" si="72"/>
        <v>7</v>
      </c>
      <c r="AV22" s="10" t="s">
        <v>1</v>
      </c>
      <c r="AW22" s="11">
        <f t="shared" ref="AW22:BC22" si="73">AW21-AW11</f>
        <v>11</v>
      </c>
      <c r="AX22" s="11">
        <f t="shared" si="73"/>
        <v>13</v>
      </c>
      <c r="AY22" s="11">
        <f t="shared" si="73"/>
        <v>7</v>
      </c>
      <c r="AZ22" s="11">
        <f t="shared" si="73"/>
        <v>8</v>
      </c>
      <c r="BA22" s="11">
        <f t="shared" si="73"/>
        <v>1</v>
      </c>
      <c r="BB22" s="11">
        <f t="shared" si="73"/>
        <v>6</v>
      </c>
      <c r="BC22" s="11">
        <f t="shared" si="73"/>
        <v>3</v>
      </c>
      <c r="BH22" s="10" t="s">
        <v>1</v>
      </c>
      <c r="BI22" s="11">
        <f t="shared" ref="BI22:BO22" si="74">BI21-BI11</f>
        <v>2</v>
      </c>
      <c r="BJ22" s="11">
        <f t="shared" si="74"/>
        <v>2</v>
      </c>
      <c r="BK22" s="11">
        <f t="shared" si="74"/>
        <v>7</v>
      </c>
      <c r="BL22" s="11">
        <f t="shared" si="74"/>
        <v>11</v>
      </c>
      <c r="BM22" s="11">
        <f t="shared" si="74"/>
        <v>8</v>
      </c>
      <c r="BN22" s="11">
        <f t="shared" si="74"/>
        <v>13</v>
      </c>
      <c r="BO22" s="11">
        <f t="shared" si="74"/>
        <v>6</v>
      </c>
      <c r="BT22" s="10" t="s">
        <v>1</v>
      </c>
      <c r="BU22" s="11">
        <f t="shared" ref="BU22:CA22" si="75">BU21-BU11</f>
        <v>1</v>
      </c>
      <c r="BV22" s="11">
        <f t="shared" si="75"/>
        <v>3</v>
      </c>
      <c r="BW22" s="11">
        <f t="shared" si="75"/>
        <v>9</v>
      </c>
      <c r="BX22" s="11">
        <f t="shared" si="75"/>
        <v>11</v>
      </c>
      <c r="BY22" s="11">
        <f t="shared" si="75"/>
        <v>10</v>
      </c>
      <c r="BZ22" s="11">
        <f t="shared" si="75"/>
        <v>10</v>
      </c>
      <c r="CA22" s="11">
        <f t="shared" si="75"/>
        <v>5</v>
      </c>
      <c r="CF22" s="10" t="s">
        <v>1</v>
      </c>
      <c r="CG22" s="11">
        <f t="shared" ref="CG22:CM22" si="76">CG21-CG11</f>
        <v>2</v>
      </c>
      <c r="CH22" s="11">
        <f t="shared" si="76"/>
        <v>2</v>
      </c>
      <c r="CI22" s="11">
        <f t="shared" si="76"/>
        <v>9</v>
      </c>
      <c r="CJ22" s="11">
        <f t="shared" si="76"/>
        <v>7</v>
      </c>
      <c r="CK22" s="11">
        <f t="shared" si="76"/>
        <v>13</v>
      </c>
      <c r="CL22" s="11">
        <f t="shared" si="76"/>
        <v>10</v>
      </c>
      <c r="CM22" s="11">
        <f t="shared" si="76"/>
        <v>6</v>
      </c>
    </row>
    <row r="23" spans="1:91" ht="28.8" x14ac:dyDescent="0.3">
      <c r="A23" s="1"/>
      <c r="B23" s="1"/>
      <c r="C23" s="1"/>
      <c r="D23" s="1"/>
      <c r="E23" s="1"/>
      <c r="F23" s="1"/>
      <c r="G23" s="1"/>
      <c r="H23" s="1"/>
      <c r="I23" s="1"/>
      <c r="K23" s="2">
        <f t="shared" si="26"/>
        <v>0</v>
      </c>
      <c r="L23" s="2">
        <f t="shared" si="27"/>
        <v>0</v>
      </c>
      <c r="M23" s="2" t="e">
        <f>7-MATCH(M$1,Analisi!$C23:$I23,0)+1</f>
        <v>#N/A</v>
      </c>
      <c r="N23" s="2" t="e">
        <f>7-MATCH(N$1,Analisi!$C23:$I23,0)+1</f>
        <v>#N/A</v>
      </c>
      <c r="O23" s="2" t="e">
        <f>7-MATCH(O$1,Analisi!$C23:$I23,0)+1</f>
        <v>#N/A</v>
      </c>
      <c r="P23" s="2" t="e">
        <f>7-MATCH(P$1,Analisi!$C23:$I23,0)+1</f>
        <v>#N/A</v>
      </c>
      <c r="Q23" s="2" t="e">
        <f>7-MATCH(Q$1,Analisi!$C23:$I23,0)+1</f>
        <v>#N/A</v>
      </c>
      <c r="R23" s="2" t="e">
        <f>7-MATCH(R$1,Analisi!$C23:$I23,0)+1</f>
        <v>#N/A</v>
      </c>
      <c r="S23" s="2" t="e">
        <f>7-MATCH(S$1,Analisi!$C23:$I23,0)+1</f>
        <v>#N/A</v>
      </c>
      <c r="X23" s="12" t="s">
        <v>5</v>
      </c>
      <c r="Y23" s="13">
        <f>Y22/Y12</f>
        <v>0.7857142857142857</v>
      </c>
      <c r="Z23" s="13">
        <f t="shared" ref="Z23:AE23" si="77">Z22/Z12</f>
        <v>0.7857142857142857</v>
      </c>
      <c r="AA23" s="13">
        <f t="shared" si="77"/>
        <v>0.5</v>
      </c>
      <c r="AB23" s="13">
        <f t="shared" si="77"/>
        <v>0.5</v>
      </c>
      <c r="AC23" s="13">
        <f t="shared" si="77"/>
        <v>0.6428571428571429</v>
      </c>
      <c r="AD23" s="13">
        <f t="shared" si="77"/>
        <v>0.14285714285714285</v>
      </c>
      <c r="AE23" s="13">
        <f t="shared" si="77"/>
        <v>0.14285714285714285</v>
      </c>
      <c r="AJ23" s="12" t="s">
        <v>5</v>
      </c>
      <c r="AK23" s="13">
        <f t="shared" ref="AK23:AQ23" si="78">AK22/AK12</f>
        <v>0.5</v>
      </c>
      <c r="AL23" s="13">
        <f t="shared" si="78"/>
        <v>0.35714285714285715</v>
      </c>
      <c r="AM23" s="13">
        <f t="shared" si="78"/>
        <v>0.5714285714285714</v>
      </c>
      <c r="AN23" s="13">
        <f t="shared" si="78"/>
        <v>0.42857142857142855</v>
      </c>
      <c r="AO23" s="13">
        <f t="shared" si="78"/>
        <v>0.9285714285714286</v>
      </c>
      <c r="AP23" s="13">
        <f t="shared" si="78"/>
        <v>0.21428571428571427</v>
      </c>
      <c r="AQ23" s="13">
        <f t="shared" si="78"/>
        <v>0.5</v>
      </c>
      <c r="AV23" s="12" t="s">
        <v>5</v>
      </c>
      <c r="AW23" s="13">
        <f t="shared" ref="AW23:BC23" si="79">AW22/AW12</f>
        <v>0.7857142857142857</v>
      </c>
      <c r="AX23" s="13">
        <f t="shared" si="79"/>
        <v>0.9285714285714286</v>
      </c>
      <c r="AY23" s="13">
        <f t="shared" si="79"/>
        <v>0.5</v>
      </c>
      <c r="AZ23" s="13">
        <f t="shared" si="79"/>
        <v>0.5714285714285714</v>
      </c>
      <c r="BA23" s="13">
        <f t="shared" si="79"/>
        <v>7.1428571428571425E-2</v>
      </c>
      <c r="BB23" s="13">
        <f t="shared" si="79"/>
        <v>0.42857142857142855</v>
      </c>
      <c r="BC23" s="13">
        <f t="shared" si="79"/>
        <v>0.21428571428571427</v>
      </c>
      <c r="BH23" s="12" t="s">
        <v>5</v>
      </c>
      <c r="BI23" s="13">
        <f t="shared" ref="BI23:BO23" si="80">BI22/BI12</f>
        <v>0.14285714285714285</v>
      </c>
      <c r="BJ23" s="13">
        <f t="shared" si="80"/>
        <v>0.14285714285714285</v>
      </c>
      <c r="BK23" s="13">
        <f t="shared" si="80"/>
        <v>0.5</v>
      </c>
      <c r="BL23" s="13">
        <f t="shared" si="80"/>
        <v>0.7857142857142857</v>
      </c>
      <c r="BM23" s="13">
        <f t="shared" si="80"/>
        <v>0.5714285714285714</v>
      </c>
      <c r="BN23" s="13">
        <f t="shared" si="80"/>
        <v>0.9285714285714286</v>
      </c>
      <c r="BO23" s="13">
        <f t="shared" si="80"/>
        <v>0.42857142857142855</v>
      </c>
      <c r="BT23" s="12" t="s">
        <v>5</v>
      </c>
      <c r="BU23" s="13">
        <f t="shared" ref="BU23:CA23" si="81">BU22/BU12</f>
        <v>7.1428571428571425E-2</v>
      </c>
      <c r="BV23" s="13">
        <f t="shared" si="81"/>
        <v>0.21428571428571427</v>
      </c>
      <c r="BW23" s="13">
        <f t="shared" si="81"/>
        <v>0.6428571428571429</v>
      </c>
      <c r="BX23" s="13">
        <f t="shared" si="81"/>
        <v>0.7857142857142857</v>
      </c>
      <c r="BY23" s="13">
        <f t="shared" si="81"/>
        <v>0.7142857142857143</v>
      </c>
      <c r="BZ23" s="13">
        <f t="shared" si="81"/>
        <v>0.7142857142857143</v>
      </c>
      <c r="CA23" s="13">
        <f t="shared" si="81"/>
        <v>0.35714285714285715</v>
      </c>
      <c r="CF23" s="12" t="s">
        <v>5</v>
      </c>
      <c r="CG23" s="13">
        <f t="shared" ref="CG23:CM23" si="82">CG22/CG12</f>
        <v>0.14285714285714285</v>
      </c>
      <c r="CH23" s="13">
        <f t="shared" si="82"/>
        <v>0.14285714285714285</v>
      </c>
      <c r="CI23" s="13">
        <f t="shared" si="82"/>
        <v>0.6428571428571429</v>
      </c>
      <c r="CJ23" s="13">
        <f t="shared" si="82"/>
        <v>0.5</v>
      </c>
      <c r="CK23" s="13">
        <f t="shared" si="82"/>
        <v>0.9285714285714286</v>
      </c>
      <c r="CL23" s="13">
        <f t="shared" si="82"/>
        <v>0.7142857142857143</v>
      </c>
      <c r="CM23" s="13">
        <f t="shared" si="82"/>
        <v>0.42857142857142855</v>
      </c>
    </row>
    <row r="24" spans="1:91" x14ac:dyDescent="0.3">
      <c r="A24" s="1"/>
      <c r="B24" s="1"/>
      <c r="C24" s="1"/>
      <c r="D24" s="1"/>
      <c r="E24" s="1"/>
      <c r="F24" s="1"/>
      <c r="G24" s="1"/>
      <c r="H24" s="1"/>
      <c r="I24" s="1"/>
      <c r="K24" s="2">
        <f t="shared" si="26"/>
        <v>0</v>
      </c>
      <c r="L24" s="2">
        <f t="shared" si="27"/>
        <v>0</v>
      </c>
      <c r="M24" s="2" t="e">
        <f>7-MATCH(M$1,Analisi!$C24:$I24,0)+1</f>
        <v>#N/A</v>
      </c>
      <c r="N24" s="2" t="e">
        <f>7-MATCH(N$1,Analisi!$C24:$I24,0)+1</f>
        <v>#N/A</v>
      </c>
      <c r="O24" s="2" t="e">
        <f>7-MATCH(O$1,Analisi!$C24:$I24,0)+1</f>
        <v>#N/A</v>
      </c>
      <c r="P24" s="2" t="e">
        <f>7-MATCH(P$1,Analisi!$C24:$I24,0)+1</f>
        <v>#N/A</v>
      </c>
      <c r="Q24" s="2" t="e">
        <f>7-MATCH(Q$1,Analisi!$C24:$I24,0)+1</f>
        <v>#N/A</v>
      </c>
      <c r="R24" s="2" t="e">
        <f>7-MATCH(R$1,Analisi!$C24:$I24,0)+1</f>
        <v>#N/A</v>
      </c>
      <c r="S24" s="2" t="e">
        <f>7-MATCH(S$1,Analisi!$C24:$I24,0)+1</f>
        <v>#N/A</v>
      </c>
      <c r="X24" s="10" t="s">
        <v>16</v>
      </c>
      <c r="Y24">
        <f>_xlfn.NORM.S.INV(Y23)</f>
        <v>0.79163860774337469</v>
      </c>
      <c r="Z24">
        <f t="shared" ref="Z24:AE24" si="83">_xlfn.NORM.S.INV(Z23)</f>
        <v>0.79163860774337469</v>
      </c>
      <c r="AA24">
        <f t="shared" si="83"/>
        <v>0</v>
      </c>
      <c r="AB24">
        <f t="shared" si="83"/>
        <v>0</v>
      </c>
      <c r="AC24">
        <f t="shared" si="83"/>
        <v>0.3661063568005698</v>
      </c>
      <c r="AD24">
        <f t="shared" si="83"/>
        <v>-1.0675705238781419</v>
      </c>
      <c r="AE24">
        <f t="shared" si="83"/>
        <v>-1.0675705238781419</v>
      </c>
      <c r="AJ24" s="10" t="s">
        <v>16</v>
      </c>
      <c r="AK24">
        <f t="shared" ref="AK24:AQ24" si="84">_xlfn.NORM.S.INV(AK23)</f>
        <v>0</v>
      </c>
      <c r="AL24">
        <f t="shared" si="84"/>
        <v>-0.36610635680056969</v>
      </c>
      <c r="AM24">
        <f t="shared" si="84"/>
        <v>0.18001236979270496</v>
      </c>
      <c r="AN24">
        <f t="shared" si="84"/>
        <v>-0.18001236979270516</v>
      </c>
      <c r="AO24">
        <f t="shared" si="84"/>
        <v>1.4652337926855228</v>
      </c>
      <c r="AP24">
        <f t="shared" si="84"/>
        <v>-0.79163860774337469</v>
      </c>
      <c r="AQ24">
        <f t="shared" si="84"/>
        <v>0</v>
      </c>
      <c r="AV24" s="10" t="s">
        <v>16</v>
      </c>
      <c r="AW24">
        <f t="shared" ref="AW24:BC24" si="85">_xlfn.NORM.S.INV(AW23)</f>
        <v>0.79163860774337469</v>
      </c>
      <c r="AX24">
        <f t="shared" si="85"/>
        <v>1.4652337926855228</v>
      </c>
      <c r="AY24">
        <f t="shared" si="85"/>
        <v>0</v>
      </c>
      <c r="AZ24">
        <f t="shared" si="85"/>
        <v>0.18001236979270496</v>
      </c>
      <c r="BA24">
        <f t="shared" si="85"/>
        <v>-1.4652337926855223</v>
      </c>
      <c r="BB24">
        <f t="shared" si="85"/>
        <v>-0.18001236979270516</v>
      </c>
      <c r="BC24">
        <f t="shared" si="85"/>
        <v>-0.79163860774337469</v>
      </c>
      <c r="BH24" s="10" t="s">
        <v>16</v>
      </c>
      <c r="BI24">
        <f t="shared" ref="BI24:BO24" si="86">_xlfn.NORM.S.INV(BI23)</f>
        <v>-1.0675705238781419</v>
      </c>
      <c r="BJ24">
        <f t="shared" si="86"/>
        <v>-1.0675705238781419</v>
      </c>
      <c r="BK24">
        <f t="shared" si="86"/>
        <v>0</v>
      </c>
      <c r="BL24">
        <f t="shared" si="86"/>
        <v>0.79163860774337469</v>
      </c>
      <c r="BM24">
        <f t="shared" si="86"/>
        <v>0.18001236979270496</v>
      </c>
      <c r="BN24">
        <f t="shared" si="86"/>
        <v>1.4652337926855228</v>
      </c>
      <c r="BO24">
        <f t="shared" si="86"/>
        <v>-0.18001236979270516</v>
      </c>
      <c r="BT24" s="10" t="s">
        <v>16</v>
      </c>
      <c r="BU24">
        <f t="shared" ref="BU24:CA24" si="87">_xlfn.NORM.S.INV(BU23)</f>
        <v>-1.4652337926855223</v>
      </c>
      <c r="BV24">
        <f t="shared" si="87"/>
        <v>-0.79163860774337469</v>
      </c>
      <c r="BW24">
        <f t="shared" si="87"/>
        <v>0.3661063568005698</v>
      </c>
      <c r="BX24">
        <f t="shared" si="87"/>
        <v>0.79163860774337469</v>
      </c>
      <c r="BY24">
        <f t="shared" si="87"/>
        <v>0.56594882193286311</v>
      </c>
      <c r="BZ24">
        <f t="shared" si="87"/>
        <v>0.56594882193286311</v>
      </c>
      <c r="CA24">
        <f t="shared" si="87"/>
        <v>-0.36610635680056969</v>
      </c>
      <c r="CF24" s="10" t="s">
        <v>16</v>
      </c>
      <c r="CG24">
        <f t="shared" ref="CG24:CM24" si="88">_xlfn.NORM.S.INV(CG23)</f>
        <v>-1.0675705238781419</v>
      </c>
      <c r="CH24">
        <f t="shared" si="88"/>
        <v>-1.0675705238781419</v>
      </c>
      <c r="CI24">
        <f t="shared" si="88"/>
        <v>0.3661063568005698</v>
      </c>
      <c r="CJ24">
        <f t="shared" si="88"/>
        <v>0</v>
      </c>
      <c r="CK24">
        <f t="shared" si="88"/>
        <v>1.4652337926855228</v>
      </c>
      <c r="CL24">
        <f t="shared" si="88"/>
        <v>0.56594882193286311</v>
      </c>
      <c r="CM24">
        <f t="shared" si="88"/>
        <v>-0.18001236979270516</v>
      </c>
    </row>
    <row r="25" spans="1:91" x14ac:dyDescent="0.3">
      <c r="A25" s="1"/>
      <c r="B25" s="1"/>
      <c r="C25" s="1"/>
      <c r="D25" s="1"/>
      <c r="E25" s="1"/>
      <c r="F25" s="1"/>
      <c r="G25" s="1"/>
      <c r="H25" s="1"/>
      <c r="I25" s="1"/>
      <c r="K25" s="2">
        <f t="shared" si="26"/>
        <v>0</v>
      </c>
      <c r="L25" s="2">
        <f t="shared" si="27"/>
        <v>0</v>
      </c>
      <c r="M25" s="2" t="e">
        <f>7-MATCH(M$1,Analisi!$C25:$I25,0)+1</f>
        <v>#N/A</v>
      </c>
      <c r="N25" s="2" t="e">
        <f>7-MATCH(N$1,Analisi!$C25:$I25,0)+1</f>
        <v>#N/A</v>
      </c>
      <c r="O25" s="2" t="e">
        <f>7-MATCH(O$1,Analisi!$C25:$I25,0)+1</f>
        <v>#N/A</v>
      </c>
      <c r="P25" s="2" t="e">
        <f>7-MATCH(P$1,Analisi!$C25:$I25,0)+1</f>
        <v>#N/A</v>
      </c>
      <c r="Q25" s="2" t="e">
        <f>7-MATCH(Q$1,Analisi!$C25:$I25,0)+1</f>
        <v>#N/A</v>
      </c>
      <c r="R25" s="2" t="e">
        <f>7-MATCH(R$1,Analisi!$C25:$I25,0)+1</f>
        <v>#N/A</v>
      </c>
      <c r="S25" s="2" t="e">
        <f>7-MATCH(S$1,Analisi!$C25:$I25,0)+1</f>
        <v>#N/A</v>
      </c>
      <c r="W25" s="32" t="s">
        <v>51</v>
      </c>
      <c r="X25" s="14" t="s">
        <v>6</v>
      </c>
      <c r="Y25" t="e">
        <f>_xlfn.NORM.S.INV(Y23+1.96*SQRT((Y23*(1-Y23))/Y10))</f>
        <v>#NUM!</v>
      </c>
      <c r="Z25" t="e">
        <f t="shared" ref="Z25:AE25" si="89">_xlfn.NORM.S.INV(Z23+1.96*SQRT((Z23*(1-Z23))/Z10))</f>
        <v>#NUM!</v>
      </c>
      <c r="AA25" t="e">
        <f t="shared" si="89"/>
        <v>#NUM!</v>
      </c>
      <c r="AB25" t="e">
        <f t="shared" si="89"/>
        <v>#NUM!</v>
      </c>
      <c r="AC25" t="e">
        <f t="shared" si="89"/>
        <v>#NUM!</v>
      </c>
      <c r="AD25">
        <f t="shared" si="89"/>
        <v>0.32611511430246382</v>
      </c>
      <c r="AE25">
        <f t="shared" si="89"/>
        <v>0.32611511430246382</v>
      </c>
      <c r="AJ25" s="14" t="s">
        <v>6</v>
      </c>
      <c r="AK25" t="e">
        <f>_xlfn.NORM.S.INV(AK23+1.96*SQRT((AK23*(1-AK23))/AK10))</f>
        <v>#NUM!</v>
      </c>
      <c r="AL25" t="e">
        <f t="shared" ref="AL25:AQ25" si="90">_xlfn.NORM.S.INV(AL23+1.96*SQRT((AL23*(1-AL23))/AL10))</f>
        <v>#NUM!</v>
      </c>
      <c r="AM25" t="e">
        <f t="shared" si="90"/>
        <v>#NUM!</v>
      </c>
      <c r="AN25" t="e">
        <f t="shared" si="90"/>
        <v>#NUM!</v>
      </c>
      <c r="AO25" t="e">
        <f t="shared" si="90"/>
        <v>#NUM!</v>
      </c>
      <c r="AP25">
        <f t="shared" si="90"/>
        <v>0.7822576081069178</v>
      </c>
      <c r="AQ25" t="e">
        <f t="shared" si="90"/>
        <v>#NUM!</v>
      </c>
      <c r="AV25" s="14" t="s">
        <v>6</v>
      </c>
      <c r="AW25" t="e">
        <f>_xlfn.NORM.S.INV(AW23+1.96*SQRT((AW23*(1-AW23))/AW10))</f>
        <v>#NUM!</v>
      </c>
      <c r="AX25" t="e">
        <f t="shared" ref="AX25:BC25" si="91">_xlfn.NORM.S.INV(AX23+1.96*SQRT((AX23*(1-AX23))/AX10))</f>
        <v>#NUM!</v>
      </c>
      <c r="AY25" t="e">
        <f t="shared" si="91"/>
        <v>#NUM!</v>
      </c>
      <c r="AZ25" t="e">
        <f t="shared" si="91"/>
        <v>#NUM!</v>
      </c>
      <c r="BA25">
        <f t="shared" si="91"/>
        <v>-0.18055118499204456</v>
      </c>
      <c r="BB25" t="e">
        <f t="shared" si="91"/>
        <v>#NUM!</v>
      </c>
      <c r="BC25">
        <f t="shared" si="91"/>
        <v>0.7822576081069178</v>
      </c>
      <c r="BH25" s="14" t="s">
        <v>6</v>
      </c>
      <c r="BI25">
        <f>_xlfn.NORM.S.INV(BI23+1.96*SQRT((BI23*(1-BI23))/BI10))</f>
        <v>0.32611511430246382</v>
      </c>
      <c r="BJ25">
        <f t="shared" ref="BJ25:BO25" si="92">_xlfn.NORM.S.INV(BJ23+1.96*SQRT((BJ23*(1-BJ23))/BJ10))</f>
        <v>0.32611511430246382</v>
      </c>
      <c r="BK25" t="e">
        <f t="shared" si="92"/>
        <v>#NUM!</v>
      </c>
      <c r="BL25" t="e">
        <f t="shared" si="92"/>
        <v>#NUM!</v>
      </c>
      <c r="BM25" t="e">
        <f t="shared" si="92"/>
        <v>#NUM!</v>
      </c>
      <c r="BN25" t="e">
        <f t="shared" si="92"/>
        <v>#NUM!</v>
      </c>
      <c r="BO25" t="e">
        <f t="shared" si="92"/>
        <v>#NUM!</v>
      </c>
      <c r="BT25" s="14" t="s">
        <v>6</v>
      </c>
      <c r="BU25">
        <f>_xlfn.NORM.S.INV(BU23+1.96*SQRT((BU23*(1-BU23))/BU10))</f>
        <v>-0.18055118499204456</v>
      </c>
      <c r="BV25">
        <f t="shared" ref="BV25:CA25" si="93">_xlfn.NORM.S.INV(BV23+1.96*SQRT((BV23*(1-BV23))/BV10))</f>
        <v>0.7822576081069178</v>
      </c>
      <c r="BW25" t="e">
        <f t="shared" si="93"/>
        <v>#NUM!</v>
      </c>
      <c r="BX25" t="e">
        <f t="shared" si="93"/>
        <v>#NUM!</v>
      </c>
      <c r="BY25" t="e">
        <f t="shared" si="93"/>
        <v>#NUM!</v>
      </c>
      <c r="BZ25" t="e">
        <f t="shared" si="93"/>
        <v>#NUM!</v>
      </c>
      <c r="CA25" t="e">
        <f t="shared" si="93"/>
        <v>#NUM!</v>
      </c>
      <c r="CF25" s="14" t="s">
        <v>6</v>
      </c>
      <c r="CG25">
        <f>_xlfn.NORM.S.INV(CG23+1.96*SQRT((CG23*(1-CG23))/CG10))</f>
        <v>0.32611511430246382</v>
      </c>
      <c r="CH25">
        <f t="shared" ref="CH25:CM25" si="94">_xlfn.NORM.S.INV(CH23+1.96*SQRT((CH23*(1-CH23))/CH10))</f>
        <v>0.32611511430246382</v>
      </c>
      <c r="CI25" t="e">
        <f t="shared" si="94"/>
        <v>#NUM!</v>
      </c>
      <c r="CJ25" t="e">
        <f t="shared" si="94"/>
        <v>#NUM!</v>
      </c>
      <c r="CK25" t="e">
        <f t="shared" si="94"/>
        <v>#NUM!</v>
      </c>
      <c r="CL25" t="e">
        <f t="shared" si="94"/>
        <v>#NUM!</v>
      </c>
      <c r="CM25" t="e">
        <f t="shared" si="94"/>
        <v>#NUM!</v>
      </c>
    </row>
    <row r="26" spans="1:91" x14ac:dyDescent="0.3">
      <c r="A26" s="1"/>
      <c r="B26" s="1"/>
      <c r="C26" s="1"/>
      <c r="D26" s="1"/>
      <c r="E26" s="1"/>
      <c r="F26" s="1"/>
      <c r="G26" s="1"/>
      <c r="H26" s="1"/>
      <c r="I26" s="1"/>
      <c r="K26" s="2">
        <f t="shared" si="26"/>
        <v>0</v>
      </c>
      <c r="L26" s="2">
        <f t="shared" si="27"/>
        <v>0</v>
      </c>
      <c r="M26" s="2" t="e">
        <f>7-MATCH(M$1,Analisi!$C26:$I26,0)+1</f>
        <v>#N/A</v>
      </c>
      <c r="N26" s="2" t="e">
        <f>7-MATCH(N$1,Analisi!$C26:$I26,0)+1</f>
        <v>#N/A</v>
      </c>
      <c r="O26" s="2" t="e">
        <f>7-MATCH(O$1,Analisi!$C26:$I26,0)+1</f>
        <v>#N/A</v>
      </c>
      <c r="P26" s="2" t="e">
        <f>7-MATCH(P$1,Analisi!$C26:$I26,0)+1</f>
        <v>#N/A</v>
      </c>
      <c r="Q26" s="2" t="e">
        <f>7-MATCH(Q$1,Analisi!$C26:$I26,0)+1</f>
        <v>#N/A</v>
      </c>
      <c r="R26" s="2" t="e">
        <f>7-MATCH(R$1,Analisi!$C26:$I26,0)+1</f>
        <v>#N/A</v>
      </c>
      <c r="S26" s="2" t="e">
        <f>7-MATCH(S$1,Analisi!$C26:$I26,0)+1</f>
        <v>#N/A</v>
      </c>
      <c r="W26" s="32"/>
      <c r="X26" s="14" t="s">
        <v>7</v>
      </c>
      <c r="Y26">
        <f>_xlfn.NORM.S.INV(Y23-1.96*SQRT((Y23*(1-Y23))/Y10))</f>
        <v>-0.7822576081069178</v>
      </c>
      <c r="Z26">
        <f t="shared" ref="Z26:AE26" si="95">_xlfn.NORM.S.INV(Z23-1.96*SQRT((Z23*(1-Z23))/Z10))</f>
        <v>-0.7822576081069178</v>
      </c>
      <c r="AA26" t="e">
        <f t="shared" si="95"/>
        <v>#NUM!</v>
      </c>
      <c r="AB26" t="e">
        <f t="shared" si="95"/>
        <v>#NUM!</v>
      </c>
      <c r="AC26" t="e">
        <f t="shared" si="95"/>
        <v>#NUM!</v>
      </c>
      <c r="AD26" t="e">
        <f t="shared" si="95"/>
        <v>#NUM!</v>
      </c>
      <c r="AE26" t="e">
        <f t="shared" si="95"/>
        <v>#NUM!</v>
      </c>
      <c r="AJ26" s="14" t="s">
        <v>7</v>
      </c>
      <c r="AK26" t="e">
        <f>_xlfn.NORM.S.INV(AK23-1.96*SQRT((AK23*(1-AK23))/AK10))</f>
        <v>#NUM!</v>
      </c>
      <c r="AL26" t="e">
        <f t="shared" ref="AL26:AQ26" si="96">_xlfn.NORM.S.INV(AL23-1.96*SQRT((AL23*(1-AL23))/AL10))</f>
        <v>#NUM!</v>
      </c>
      <c r="AM26" t="e">
        <f t="shared" si="96"/>
        <v>#NUM!</v>
      </c>
      <c r="AN26" t="e">
        <f t="shared" si="96"/>
        <v>#NUM!</v>
      </c>
      <c r="AO26">
        <f t="shared" si="96"/>
        <v>0.18055118499204514</v>
      </c>
      <c r="AP26" t="e">
        <f t="shared" si="96"/>
        <v>#NUM!</v>
      </c>
      <c r="AQ26" t="e">
        <f t="shared" si="96"/>
        <v>#NUM!</v>
      </c>
      <c r="AV26" s="14" t="s">
        <v>7</v>
      </c>
      <c r="AW26">
        <f>_xlfn.NORM.S.INV(AW23-1.96*SQRT((AW23*(1-AW23))/AW10))</f>
        <v>-0.7822576081069178</v>
      </c>
      <c r="AX26">
        <f t="shared" ref="AX26:BC26" si="97">_xlfn.NORM.S.INV(AX23-1.96*SQRT((AX23*(1-AX23))/AX10))</f>
        <v>0.18055118499204514</v>
      </c>
      <c r="AY26" t="e">
        <f t="shared" si="97"/>
        <v>#NUM!</v>
      </c>
      <c r="AZ26" t="e">
        <f t="shared" si="97"/>
        <v>#NUM!</v>
      </c>
      <c r="BA26" t="e">
        <f t="shared" si="97"/>
        <v>#NUM!</v>
      </c>
      <c r="BB26" t="e">
        <f t="shared" si="97"/>
        <v>#NUM!</v>
      </c>
      <c r="BC26" t="e">
        <f t="shared" si="97"/>
        <v>#NUM!</v>
      </c>
      <c r="BH26" s="14" t="s">
        <v>7</v>
      </c>
      <c r="BI26" t="e">
        <f>_xlfn.NORM.S.INV(BI23-1.96*SQRT((BI23*(1-BI23))/BI10))</f>
        <v>#NUM!</v>
      </c>
      <c r="BJ26" t="e">
        <f t="shared" ref="BJ26:BO26" si="98">_xlfn.NORM.S.INV(BJ23-1.96*SQRT((BJ23*(1-BJ23))/BJ10))</f>
        <v>#NUM!</v>
      </c>
      <c r="BK26" t="e">
        <f t="shared" si="98"/>
        <v>#NUM!</v>
      </c>
      <c r="BL26">
        <f t="shared" si="98"/>
        <v>-0.7822576081069178</v>
      </c>
      <c r="BM26" t="e">
        <f t="shared" si="98"/>
        <v>#NUM!</v>
      </c>
      <c r="BN26">
        <f t="shared" si="98"/>
        <v>0.18055118499204514</v>
      </c>
      <c r="BO26" t="e">
        <f t="shared" si="98"/>
        <v>#NUM!</v>
      </c>
      <c r="BT26" s="14" t="s">
        <v>7</v>
      </c>
      <c r="BU26" t="e">
        <f>_xlfn.NORM.S.INV(BU23-1.96*SQRT((BU23*(1-BU23))/BU10))</f>
        <v>#NUM!</v>
      </c>
      <c r="BV26" t="e">
        <f t="shared" ref="BV26:CA26" si="99">_xlfn.NORM.S.INV(BV23-1.96*SQRT((BV23*(1-BV23))/BV10))</f>
        <v>#NUM!</v>
      </c>
      <c r="BW26" t="e">
        <f t="shared" si="99"/>
        <v>#NUM!</v>
      </c>
      <c r="BX26">
        <f t="shared" si="99"/>
        <v>-0.7822576081069178</v>
      </c>
      <c r="BY26">
        <f t="shared" si="99"/>
        <v>-1.3520061085120798</v>
      </c>
      <c r="BZ26">
        <f t="shared" si="99"/>
        <v>-1.3520061085120798</v>
      </c>
      <c r="CA26" t="e">
        <f t="shared" si="99"/>
        <v>#NUM!</v>
      </c>
      <c r="CF26" s="14" t="s">
        <v>7</v>
      </c>
      <c r="CG26" t="e">
        <f>_xlfn.NORM.S.INV(CG23-1.96*SQRT((CG23*(1-CG23))/CG10))</f>
        <v>#NUM!</v>
      </c>
      <c r="CH26" t="e">
        <f t="shared" ref="CH26:CM26" si="100">_xlfn.NORM.S.INV(CH23-1.96*SQRT((CH23*(1-CH23))/CH10))</f>
        <v>#NUM!</v>
      </c>
      <c r="CI26" t="e">
        <f t="shared" si="100"/>
        <v>#NUM!</v>
      </c>
      <c r="CJ26" t="e">
        <f t="shared" si="100"/>
        <v>#NUM!</v>
      </c>
      <c r="CK26">
        <f t="shared" si="100"/>
        <v>0.18055118499204514</v>
      </c>
      <c r="CL26">
        <f t="shared" si="100"/>
        <v>-1.3520061085120798</v>
      </c>
      <c r="CM26" t="e">
        <f t="shared" si="100"/>
        <v>#NUM!</v>
      </c>
    </row>
    <row r="27" spans="1:91" x14ac:dyDescent="0.3">
      <c r="A27" s="1"/>
      <c r="B27" s="1"/>
      <c r="C27" s="1"/>
      <c r="D27" s="1"/>
      <c r="E27" s="1"/>
      <c r="F27" s="1"/>
      <c r="G27" s="1"/>
      <c r="H27" s="1"/>
      <c r="I27" s="1"/>
      <c r="K27" s="2">
        <f t="shared" si="26"/>
        <v>0</v>
      </c>
      <c r="L27" s="2">
        <f t="shared" si="27"/>
        <v>0</v>
      </c>
      <c r="M27" s="2" t="e">
        <f>7-MATCH(M$1,Analisi!$C27:$I27,0)+1</f>
        <v>#N/A</v>
      </c>
      <c r="N27" s="2" t="e">
        <f>7-MATCH(N$1,Analisi!$C27:$I27,0)+1</f>
        <v>#N/A</v>
      </c>
      <c r="O27" s="2" t="e">
        <f>7-MATCH(O$1,Analisi!$C27:$I27,0)+1</f>
        <v>#N/A</v>
      </c>
      <c r="P27" s="2" t="e">
        <f>7-MATCH(P$1,Analisi!$C27:$I27,0)+1</f>
        <v>#N/A</v>
      </c>
      <c r="Q27" s="2" t="e">
        <f>7-MATCH(Q$1,Analisi!$C27:$I27,0)+1</f>
        <v>#N/A</v>
      </c>
      <c r="R27" s="2" t="e">
        <f>7-MATCH(R$1,Analisi!$C27:$I27,0)+1</f>
        <v>#N/A</v>
      </c>
      <c r="S27" s="2" t="e">
        <f>7-MATCH(S$1,Analisi!$C27:$I27,0)+1</f>
        <v>#N/A</v>
      </c>
      <c r="W27" s="32" t="s">
        <v>50</v>
      </c>
      <c r="X27" s="14" t="s">
        <v>6</v>
      </c>
      <c r="Y27">
        <f>Y23+1.96*SQRT((Y23*(1-Y23))/Y10)</f>
        <v>1.3543969740388029</v>
      </c>
      <c r="Z27">
        <f t="shared" ref="Z27:AE27" si="101">Z23+1.96*SQRT((Z23*(1-Z23))/Z10)</f>
        <v>1.3543969740388029</v>
      </c>
      <c r="AA27">
        <f t="shared" si="101"/>
        <v>1.1929646455628165</v>
      </c>
      <c r="AB27">
        <f t="shared" si="101"/>
        <v>1.1929646455628165</v>
      </c>
      <c r="AC27">
        <f t="shared" si="101"/>
        <v>1.3069354514925025</v>
      </c>
      <c r="AD27">
        <f t="shared" si="101"/>
        <v>0.62783136897642855</v>
      </c>
      <c r="AE27">
        <f t="shared" si="101"/>
        <v>0.62783136897642855</v>
      </c>
      <c r="AJ27" s="14" t="s">
        <v>6</v>
      </c>
      <c r="AK27">
        <f>AK23+1.96*SQRT((AK23*(1-AK23))/AK10)</f>
        <v>1.1929646455628165</v>
      </c>
      <c r="AL27">
        <f t="shared" ref="AL27:AQ27" si="102">AL23+1.96*SQRT((AL23*(1-AL23))/AL10)</f>
        <v>1.0212211657782166</v>
      </c>
      <c r="AM27">
        <f t="shared" si="102"/>
        <v>1.2572856994078614</v>
      </c>
      <c r="AN27">
        <f t="shared" si="102"/>
        <v>1.1144285565507184</v>
      </c>
      <c r="AO27">
        <f t="shared" si="102"/>
        <v>1.2855027945229234</v>
      </c>
      <c r="AP27">
        <f t="shared" si="102"/>
        <v>0.78296840261023148</v>
      </c>
      <c r="AQ27">
        <f t="shared" si="102"/>
        <v>1.1929646455628165</v>
      </c>
      <c r="AV27" s="14" t="s">
        <v>6</v>
      </c>
      <c r="AW27">
        <f>AW23+1.96*SQRT((AW23*(1-AW23))/AW10)</f>
        <v>1.3543969740388029</v>
      </c>
      <c r="AX27">
        <f t="shared" ref="AX27:BC27" si="103">AX23+1.96*SQRT((AX23*(1-AX23))/AX10)</f>
        <v>1.2855027945229234</v>
      </c>
      <c r="AY27">
        <f t="shared" si="103"/>
        <v>1.1929646455628165</v>
      </c>
      <c r="AZ27">
        <f t="shared" si="103"/>
        <v>1.2572856994078614</v>
      </c>
      <c r="BA27">
        <f t="shared" si="103"/>
        <v>0.42835993738006639</v>
      </c>
      <c r="BB27">
        <f t="shared" si="103"/>
        <v>1.1144285565507184</v>
      </c>
      <c r="BC27">
        <f t="shared" si="103"/>
        <v>0.78296840261023148</v>
      </c>
      <c r="BH27" s="14" t="s">
        <v>6</v>
      </c>
      <c r="BI27">
        <f>BI23+1.96*SQRT((BI23*(1-BI23))/BI10)</f>
        <v>0.62783136897642855</v>
      </c>
      <c r="BJ27">
        <f t="shared" ref="BJ27:BO27" si="104">BJ23+1.96*SQRT((BJ23*(1-BJ23))/BJ10)</f>
        <v>0.62783136897642855</v>
      </c>
      <c r="BK27">
        <f t="shared" si="104"/>
        <v>1.1929646455628165</v>
      </c>
      <c r="BL27">
        <f t="shared" si="104"/>
        <v>1.3543969740388029</v>
      </c>
      <c r="BM27">
        <f t="shared" si="104"/>
        <v>1.2572856994078614</v>
      </c>
      <c r="BN27">
        <f t="shared" si="104"/>
        <v>1.2855027945229234</v>
      </c>
      <c r="BO27">
        <f t="shared" si="104"/>
        <v>1.1144285565507184</v>
      </c>
      <c r="BT27" s="14" t="s">
        <v>6</v>
      </c>
      <c r="BU27">
        <f>BU23+1.96*SQRT((BU23*(1-BU23))/BU10)</f>
        <v>0.42835993738006639</v>
      </c>
      <c r="BV27">
        <f t="shared" ref="BV27:CA27" si="105">BV23+1.96*SQRT((BV23*(1-BV23))/BV10)</f>
        <v>0.78296840261023148</v>
      </c>
      <c r="BW27">
        <f t="shared" si="105"/>
        <v>1.3069354514925025</v>
      </c>
      <c r="BX27">
        <f t="shared" si="105"/>
        <v>1.3543969740388029</v>
      </c>
      <c r="BY27">
        <f t="shared" si="105"/>
        <v>1.3403847479856554</v>
      </c>
      <c r="BZ27">
        <f t="shared" si="105"/>
        <v>1.3403847479856554</v>
      </c>
      <c r="CA27">
        <f t="shared" si="105"/>
        <v>1.0212211657782166</v>
      </c>
      <c r="CF27" s="14" t="s">
        <v>6</v>
      </c>
      <c r="CG27">
        <f>CG23+1.96*SQRT((CG23*(1-CG23))/CG10)</f>
        <v>0.62783136897642855</v>
      </c>
      <c r="CH27">
        <f t="shared" ref="CH27:CM27" si="106">CH23+1.96*SQRT((CH23*(1-CH23))/CH10)</f>
        <v>0.62783136897642855</v>
      </c>
      <c r="CI27">
        <f t="shared" si="106"/>
        <v>1.3069354514925025</v>
      </c>
      <c r="CJ27">
        <f t="shared" si="106"/>
        <v>1.1929646455628165</v>
      </c>
      <c r="CK27">
        <f t="shared" si="106"/>
        <v>1.2855027945229234</v>
      </c>
      <c r="CL27">
        <f t="shared" si="106"/>
        <v>1.3403847479856554</v>
      </c>
      <c r="CM27">
        <f t="shared" si="106"/>
        <v>1.1144285565507184</v>
      </c>
    </row>
    <row r="28" spans="1:91" x14ac:dyDescent="0.3">
      <c r="A28" s="1"/>
      <c r="B28" s="1"/>
      <c r="C28" s="1"/>
      <c r="D28" s="1"/>
      <c r="E28" s="1"/>
      <c r="F28" s="1"/>
      <c r="G28" s="1"/>
      <c r="H28" s="1"/>
      <c r="I28" s="1"/>
      <c r="K28" s="2">
        <f t="shared" si="26"/>
        <v>0</v>
      </c>
      <c r="L28" s="2">
        <f t="shared" si="27"/>
        <v>0</v>
      </c>
      <c r="M28" s="2" t="e">
        <f>7-MATCH(M$1,Analisi!$C28:$I28,0)+1</f>
        <v>#N/A</v>
      </c>
      <c r="N28" s="2" t="e">
        <f>7-MATCH(N$1,Analisi!$C28:$I28,0)+1</f>
        <v>#N/A</v>
      </c>
      <c r="O28" s="2" t="e">
        <f>7-MATCH(O$1,Analisi!$C28:$I28,0)+1</f>
        <v>#N/A</v>
      </c>
      <c r="P28" s="2" t="e">
        <f>7-MATCH(P$1,Analisi!$C28:$I28,0)+1</f>
        <v>#N/A</v>
      </c>
      <c r="Q28" s="2" t="e">
        <f>7-MATCH(Q$1,Analisi!$C28:$I28,0)+1</f>
        <v>#N/A</v>
      </c>
      <c r="R28" s="2" t="e">
        <f>7-MATCH(R$1,Analisi!$C28:$I28,0)+1</f>
        <v>#N/A</v>
      </c>
      <c r="S28" s="2" t="e">
        <f>7-MATCH(S$1,Analisi!$C28:$I28,0)+1</f>
        <v>#N/A</v>
      </c>
      <c r="W28" s="32"/>
      <c r="X28" s="14" t="s">
        <v>7</v>
      </c>
      <c r="Y28">
        <f>Y23-1.96*SQRT((Y23*(1-Y23))/Y10)</f>
        <v>0.21703159738976852</v>
      </c>
      <c r="Z28">
        <f t="shared" ref="Z28:AE28" si="107">Z23-1.96*SQRT((Z23*(1-Z23))/Z10)</f>
        <v>0.21703159738976852</v>
      </c>
      <c r="AA28">
        <f t="shared" si="107"/>
        <v>-0.19296464556281656</v>
      </c>
      <c r="AB28">
        <f t="shared" si="107"/>
        <v>-0.19296464556281656</v>
      </c>
      <c r="AC28">
        <f t="shared" si="107"/>
        <v>-2.1221165778216644E-2</v>
      </c>
      <c r="AD28">
        <f t="shared" si="107"/>
        <v>-0.3421170832621428</v>
      </c>
      <c r="AE28">
        <f t="shared" si="107"/>
        <v>-0.3421170832621428</v>
      </c>
      <c r="AJ28" s="14" t="s">
        <v>7</v>
      </c>
      <c r="AK28">
        <f>AK23-1.96*SQRT((AK23*(1-AK23))/AK10)</f>
        <v>-0.19296464556281656</v>
      </c>
      <c r="AL28">
        <f t="shared" ref="AL28:AQ28" si="108">AL23-1.96*SQRT((AL23*(1-AL23))/AL10)</f>
        <v>-0.3069354514925024</v>
      </c>
      <c r="AM28">
        <f t="shared" si="108"/>
        <v>-0.11442855655071849</v>
      </c>
      <c r="AN28">
        <f t="shared" si="108"/>
        <v>-0.25728569940786122</v>
      </c>
      <c r="AO28">
        <f t="shared" si="108"/>
        <v>0.57164006261993383</v>
      </c>
      <c r="AP28">
        <f t="shared" si="108"/>
        <v>-0.35439697403880288</v>
      </c>
      <c r="AQ28">
        <f t="shared" si="108"/>
        <v>-0.19296464556281656</v>
      </c>
      <c r="AV28" s="14" t="s">
        <v>7</v>
      </c>
      <c r="AW28">
        <f>AW23-1.96*SQRT((AW23*(1-AW23))/AW10)</f>
        <v>0.21703159738976852</v>
      </c>
      <c r="AX28">
        <f t="shared" ref="AX28:BC28" si="109">AX23-1.96*SQRT((AX23*(1-AX23))/AX10)</f>
        <v>0.57164006261993383</v>
      </c>
      <c r="AY28">
        <f t="shared" si="109"/>
        <v>-0.19296464556281656</v>
      </c>
      <c r="AZ28">
        <f t="shared" si="109"/>
        <v>-0.11442855655071849</v>
      </c>
      <c r="BA28">
        <f t="shared" si="109"/>
        <v>-0.28550279452292349</v>
      </c>
      <c r="BB28">
        <f t="shared" si="109"/>
        <v>-0.25728569940786122</v>
      </c>
      <c r="BC28">
        <f t="shared" si="109"/>
        <v>-0.35439697403880288</v>
      </c>
      <c r="BH28" s="14" t="s">
        <v>7</v>
      </c>
      <c r="BI28">
        <f>BI23-1.96*SQRT((BI23*(1-BI23))/BI10)</f>
        <v>-0.3421170832621428</v>
      </c>
      <c r="BJ28">
        <f t="shared" ref="BJ28:BO28" si="110">BJ23-1.96*SQRT((BJ23*(1-BJ23))/BJ10)</f>
        <v>-0.3421170832621428</v>
      </c>
      <c r="BK28">
        <f t="shared" si="110"/>
        <v>-0.19296464556281656</v>
      </c>
      <c r="BL28">
        <f t="shared" si="110"/>
        <v>0.21703159738976852</v>
      </c>
      <c r="BM28">
        <f t="shared" si="110"/>
        <v>-0.11442855655071849</v>
      </c>
      <c r="BN28">
        <f t="shared" si="110"/>
        <v>0.57164006261993383</v>
      </c>
      <c r="BO28">
        <f t="shared" si="110"/>
        <v>-0.25728569940786122</v>
      </c>
      <c r="BT28" s="14" t="s">
        <v>7</v>
      </c>
      <c r="BU28">
        <f>BU23-1.96*SQRT((BU23*(1-BU23))/BU10)</f>
        <v>-0.28550279452292349</v>
      </c>
      <c r="BV28">
        <f t="shared" ref="BV28:CA28" si="111">BV23-1.96*SQRT((BV23*(1-BV23))/BV10)</f>
        <v>-0.35439697403880288</v>
      </c>
      <c r="BW28">
        <f t="shared" si="111"/>
        <v>-2.1221165778216644E-2</v>
      </c>
      <c r="BX28">
        <f t="shared" si="111"/>
        <v>0.21703159738976852</v>
      </c>
      <c r="BY28">
        <f t="shared" si="111"/>
        <v>8.8186680585773169E-2</v>
      </c>
      <c r="BZ28">
        <f t="shared" si="111"/>
        <v>8.8186680585773169E-2</v>
      </c>
      <c r="CA28">
        <f t="shared" si="111"/>
        <v>-0.3069354514925024</v>
      </c>
      <c r="CF28" s="14" t="s">
        <v>7</v>
      </c>
      <c r="CG28">
        <f>CG23-1.96*SQRT((CG23*(1-CG23))/CG10)</f>
        <v>-0.3421170832621428</v>
      </c>
      <c r="CH28">
        <f t="shared" ref="CH28:CM28" si="112">CH23-1.96*SQRT((CH23*(1-CH23))/CH10)</f>
        <v>-0.3421170832621428</v>
      </c>
      <c r="CI28">
        <f t="shared" si="112"/>
        <v>-2.1221165778216644E-2</v>
      </c>
      <c r="CJ28">
        <f t="shared" si="112"/>
        <v>-0.19296464556281656</v>
      </c>
      <c r="CK28">
        <f t="shared" si="112"/>
        <v>0.57164006261993383</v>
      </c>
      <c r="CL28">
        <f t="shared" si="112"/>
        <v>8.8186680585773169E-2</v>
      </c>
      <c r="CM28">
        <f t="shared" si="112"/>
        <v>-0.25728569940786122</v>
      </c>
    </row>
    <row r="29" spans="1:91" ht="43.2" x14ac:dyDescent="0.3">
      <c r="A29" s="1"/>
      <c r="B29" s="1"/>
      <c r="C29" s="1"/>
      <c r="D29" s="1"/>
      <c r="E29" s="1"/>
      <c r="F29" s="1"/>
      <c r="G29" s="1"/>
      <c r="H29" s="1"/>
      <c r="I29" s="1"/>
      <c r="K29" s="2">
        <f t="shared" si="26"/>
        <v>0</v>
      </c>
      <c r="L29" s="2">
        <f t="shared" si="27"/>
        <v>0</v>
      </c>
      <c r="M29" s="2" t="e">
        <f>7-MATCH(M$1,Analisi!$C29:$I29,0)+1</f>
        <v>#N/A</v>
      </c>
      <c r="N29" s="2" t="e">
        <f>7-MATCH(N$1,Analisi!$C29:$I29,0)+1</f>
        <v>#N/A</v>
      </c>
      <c r="O29" s="2" t="e">
        <f>7-MATCH(O$1,Analisi!$C29:$I29,0)+1</f>
        <v>#N/A</v>
      </c>
      <c r="P29" s="2" t="e">
        <f>7-MATCH(P$1,Analisi!$C29:$I29,0)+1</f>
        <v>#N/A</v>
      </c>
      <c r="Q29" s="2" t="e">
        <f>7-MATCH(Q$1,Analisi!$C29:$I29,0)+1</f>
        <v>#N/A</v>
      </c>
      <c r="R29" s="2" t="e">
        <f>7-MATCH(R$1,Analisi!$C29:$I29,0)+1</f>
        <v>#N/A</v>
      </c>
      <c r="S29" s="2" t="e">
        <f>7-MATCH(S$1,Analisi!$C29:$I29,0)+1</f>
        <v>#N/A</v>
      </c>
      <c r="X29" s="12" t="s">
        <v>8</v>
      </c>
      <c r="Y29" s="15">
        <f t="shared" ref="Y29:AE29" si="113">(Y23-0.5)/SQRT((0.5*0.5)/Y11)</f>
        <v>0.5714285714285714</v>
      </c>
      <c r="Z29" s="15">
        <f t="shared" si="113"/>
        <v>0.5714285714285714</v>
      </c>
      <c r="AA29" s="15">
        <f t="shared" si="113"/>
        <v>0</v>
      </c>
      <c r="AB29" s="15">
        <f t="shared" si="113"/>
        <v>0</v>
      </c>
      <c r="AC29" s="15">
        <f t="shared" si="113"/>
        <v>0.28571428571428581</v>
      </c>
      <c r="AD29" s="15">
        <f t="shared" si="113"/>
        <v>-0.7142857142857143</v>
      </c>
      <c r="AE29" s="15">
        <f t="shared" si="113"/>
        <v>-0.7142857142857143</v>
      </c>
      <c r="AJ29" s="12" t="s">
        <v>8</v>
      </c>
      <c r="AK29" s="15">
        <f t="shared" ref="AK29:AQ29" si="114">(AK23-0.5)/SQRT((0.5*0.5)/AK11)</f>
        <v>0</v>
      </c>
      <c r="AL29" s="15">
        <f t="shared" si="114"/>
        <v>-0.2857142857142857</v>
      </c>
      <c r="AM29" s="15">
        <f t="shared" si="114"/>
        <v>0.14285714285714279</v>
      </c>
      <c r="AN29" s="15">
        <f t="shared" si="114"/>
        <v>-0.1428571428571429</v>
      </c>
      <c r="AO29" s="15">
        <f t="shared" si="114"/>
        <v>0.85714285714285721</v>
      </c>
      <c r="AP29" s="15">
        <f t="shared" si="114"/>
        <v>-0.5714285714285714</v>
      </c>
      <c r="AQ29" s="15">
        <f t="shared" si="114"/>
        <v>0</v>
      </c>
      <c r="AV29" s="12" t="s">
        <v>8</v>
      </c>
      <c r="AW29" s="15">
        <f t="shared" ref="AW29:BC29" si="115">(AW23-0.5)/SQRT((0.5*0.5)/AW11)</f>
        <v>0.5714285714285714</v>
      </c>
      <c r="AX29" s="15">
        <f t="shared" si="115"/>
        <v>0.85714285714285721</v>
      </c>
      <c r="AY29" s="15">
        <f t="shared" si="115"/>
        <v>0</v>
      </c>
      <c r="AZ29" s="15">
        <f t="shared" si="115"/>
        <v>0.14285714285714279</v>
      </c>
      <c r="BA29" s="15">
        <f t="shared" si="115"/>
        <v>-0.85714285714285721</v>
      </c>
      <c r="BB29" s="15">
        <f t="shared" si="115"/>
        <v>-0.1428571428571429</v>
      </c>
      <c r="BC29" s="15">
        <f t="shared" si="115"/>
        <v>-0.5714285714285714</v>
      </c>
      <c r="BH29" s="12" t="s">
        <v>8</v>
      </c>
      <c r="BI29" s="15">
        <f t="shared" ref="BI29:BO29" si="116">(BI23-0.5)/SQRT((0.5*0.5)/BI11)</f>
        <v>-0.7142857142857143</v>
      </c>
      <c r="BJ29" s="15">
        <f t="shared" si="116"/>
        <v>-0.7142857142857143</v>
      </c>
      <c r="BK29" s="15">
        <f t="shared" si="116"/>
        <v>0</v>
      </c>
      <c r="BL29" s="15">
        <f t="shared" si="116"/>
        <v>0.5714285714285714</v>
      </c>
      <c r="BM29" s="15">
        <f t="shared" si="116"/>
        <v>0.14285714285714279</v>
      </c>
      <c r="BN29" s="15">
        <f t="shared" si="116"/>
        <v>0.85714285714285721</v>
      </c>
      <c r="BO29" s="15">
        <f t="shared" si="116"/>
        <v>-0.1428571428571429</v>
      </c>
      <c r="BT29" s="12" t="s">
        <v>8</v>
      </c>
      <c r="BU29" s="15">
        <f t="shared" ref="BU29:CA29" si="117">(BU23-0.5)/SQRT((0.5*0.5)/BU11)</f>
        <v>-0.85714285714285721</v>
      </c>
      <c r="BV29" s="15">
        <f t="shared" si="117"/>
        <v>-0.5714285714285714</v>
      </c>
      <c r="BW29" s="15">
        <f t="shared" si="117"/>
        <v>0.28571428571428581</v>
      </c>
      <c r="BX29" s="15">
        <f t="shared" si="117"/>
        <v>0.5714285714285714</v>
      </c>
      <c r="BY29" s="15">
        <f t="shared" si="117"/>
        <v>0.4285714285714286</v>
      </c>
      <c r="BZ29" s="15">
        <f t="shared" si="117"/>
        <v>0.4285714285714286</v>
      </c>
      <c r="CA29" s="15">
        <f t="shared" si="117"/>
        <v>-0.2857142857142857</v>
      </c>
      <c r="CF29" s="12" t="s">
        <v>8</v>
      </c>
      <c r="CG29" s="15">
        <f t="shared" ref="CG29:CM29" si="118">(CG23-0.5)/SQRT((0.5*0.5)/CG11)</f>
        <v>-0.7142857142857143</v>
      </c>
      <c r="CH29" s="15">
        <f t="shared" si="118"/>
        <v>-0.7142857142857143</v>
      </c>
      <c r="CI29" s="15">
        <f t="shared" si="118"/>
        <v>0.28571428571428581</v>
      </c>
      <c r="CJ29" s="15">
        <f t="shared" si="118"/>
        <v>0</v>
      </c>
      <c r="CK29" s="15">
        <f t="shared" si="118"/>
        <v>0.85714285714285721</v>
      </c>
      <c r="CL29" s="15">
        <f t="shared" si="118"/>
        <v>0.4285714285714286</v>
      </c>
      <c r="CM29" s="15">
        <f t="shared" si="118"/>
        <v>-0.1428571428571429</v>
      </c>
    </row>
    <row r="30" spans="1:91" ht="28.8" x14ac:dyDescent="0.3">
      <c r="A30" s="1"/>
      <c r="B30" s="1"/>
      <c r="C30" s="1"/>
      <c r="D30" s="1"/>
      <c r="E30" s="1"/>
      <c r="F30" s="1"/>
      <c r="G30" s="1"/>
      <c r="H30" s="1"/>
      <c r="I30" s="1"/>
      <c r="K30" s="2">
        <f t="shared" si="26"/>
        <v>0</v>
      </c>
      <c r="L30" s="2">
        <f t="shared" si="27"/>
        <v>0</v>
      </c>
      <c r="M30" s="2" t="e">
        <f>7-MATCH(M$1,Analisi!$C30:$I30,0)+1</f>
        <v>#N/A</v>
      </c>
      <c r="N30" s="2" t="e">
        <f>7-MATCH(N$1,Analisi!$C30:$I30,0)+1</f>
        <v>#N/A</v>
      </c>
      <c r="O30" s="2" t="e">
        <f>7-MATCH(O$1,Analisi!$C30:$I30,0)+1</f>
        <v>#N/A</v>
      </c>
      <c r="P30" s="2" t="e">
        <f>7-MATCH(P$1,Analisi!$C30:$I30,0)+1</f>
        <v>#N/A</v>
      </c>
      <c r="Q30" s="2" t="e">
        <f>7-MATCH(Q$1,Analisi!$C30:$I30,0)+1</f>
        <v>#N/A</v>
      </c>
      <c r="R30" s="2" t="e">
        <f>7-MATCH(R$1,Analisi!$C30:$I30,0)+1</f>
        <v>#N/A</v>
      </c>
      <c r="S30" s="2" t="e">
        <f>7-MATCH(S$1,Analisi!$C30:$I30,0)+1</f>
        <v>#N/A</v>
      </c>
      <c r="X30" s="12" t="s">
        <v>9</v>
      </c>
      <c r="Y30" s="15">
        <f t="shared" ref="Y30:AE30" si="119">1-NORMSDIST(ABS(Y29))</f>
        <v>0.28385458309867628</v>
      </c>
      <c r="Z30" s="15">
        <f t="shared" si="119"/>
        <v>0.28385458309867628</v>
      </c>
      <c r="AA30" s="15">
        <f t="shared" si="119"/>
        <v>0.5</v>
      </c>
      <c r="AB30" s="15">
        <f t="shared" si="119"/>
        <v>0.5</v>
      </c>
      <c r="AC30" s="15">
        <f t="shared" si="119"/>
        <v>0.38754848109799234</v>
      </c>
      <c r="AD30" s="15">
        <f t="shared" si="119"/>
        <v>0.23752526202697655</v>
      </c>
      <c r="AE30" s="15">
        <f t="shared" si="119"/>
        <v>0.23752526202697655</v>
      </c>
      <c r="AJ30" s="12" t="s">
        <v>9</v>
      </c>
      <c r="AK30" s="15">
        <f t="shared" ref="AK30:AQ30" si="120">1-NORMSDIST(ABS(AK29))</f>
        <v>0.5</v>
      </c>
      <c r="AL30" s="15">
        <f t="shared" si="120"/>
        <v>0.38754848109799234</v>
      </c>
      <c r="AM30" s="15">
        <f t="shared" si="120"/>
        <v>0.4432015031835318</v>
      </c>
      <c r="AN30" s="15">
        <f t="shared" si="120"/>
        <v>0.4432015031835318</v>
      </c>
      <c r="AO30" s="15">
        <f t="shared" si="120"/>
        <v>0.19568296915377592</v>
      </c>
      <c r="AP30" s="15">
        <f t="shared" si="120"/>
        <v>0.28385458309867628</v>
      </c>
      <c r="AQ30" s="15">
        <f t="shared" si="120"/>
        <v>0.5</v>
      </c>
      <c r="AV30" s="12" t="s">
        <v>9</v>
      </c>
      <c r="AW30" s="15">
        <f t="shared" ref="AW30:BC30" si="121">1-NORMSDIST(ABS(AW29))</f>
        <v>0.28385458309867628</v>
      </c>
      <c r="AX30" s="15">
        <f t="shared" si="121"/>
        <v>0.19568296915377592</v>
      </c>
      <c r="AY30" s="15">
        <f t="shared" si="121"/>
        <v>0.5</v>
      </c>
      <c r="AZ30" s="15">
        <f t="shared" si="121"/>
        <v>0.4432015031835318</v>
      </c>
      <c r="BA30" s="15">
        <f t="shared" si="121"/>
        <v>0.19568296915377592</v>
      </c>
      <c r="BB30" s="15">
        <f t="shared" si="121"/>
        <v>0.4432015031835318</v>
      </c>
      <c r="BC30" s="15">
        <f t="shared" si="121"/>
        <v>0.28385458309867628</v>
      </c>
      <c r="BH30" s="12" t="s">
        <v>9</v>
      </c>
      <c r="BI30" s="15">
        <f t="shared" ref="BI30:BO30" si="122">1-NORMSDIST(ABS(BI29))</f>
        <v>0.23752526202697655</v>
      </c>
      <c r="BJ30" s="15">
        <f t="shared" si="122"/>
        <v>0.23752526202697655</v>
      </c>
      <c r="BK30" s="15">
        <f t="shared" si="122"/>
        <v>0.5</v>
      </c>
      <c r="BL30" s="15">
        <f t="shared" si="122"/>
        <v>0.28385458309867628</v>
      </c>
      <c r="BM30" s="15">
        <f t="shared" si="122"/>
        <v>0.4432015031835318</v>
      </c>
      <c r="BN30" s="15">
        <f t="shared" si="122"/>
        <v>0.19568296915377592</v>
      </c>
      <c r="BO30" s="15">
        <f t="shared" si="122"/>
        <v>0.4432015031835318</v>
      </c>
      <c r="BT30" s="12" t="s">
        <v>9</v>
      </c>
      <c r="BU30" s="15">
        <f t="shared" ref="BU30:CA30" si="123">1-NORMSDIST(ABS(BU29))</f>
        <v>0.19568296915377592</v>
      </c>
      <c r="BV30" s="15">
        <f t="shared" si="123"/>
        <v>0.28385458309867628</v>
      </c>
      <c r="BW30" s="15">
        <f t="shared" si="123"/>
        <v>0.38754848109799234</v>
      </c>
      <c r="BX30" s="15">
        <f t="shared" si="123"/>
        <v>0.28385458309867628</v>
      </c>
      <c r="BY30" s="15">
        <f t="shared" si="123"/>
        <v>0.33411757089762462</v>
      </c>
      <c r="BZ30" s="15">
        <f t="shared" si="123"/>
        <v>0.33411757089762462</v>
      </c>
      <c r="CA30" s="15">
        <f t="shared" si="123"/>
        <v>0.38754848109799234</v>
      </c>
      <c r="CF30" s="12" t="s">
        <v>9</v>
      </c>
      <c r="CG30" s="15">
        <f t="shared" ref="CG30:CM30" si="124">1-NORMSDIST(ABS(CG29))</f>
        <v>0.23752526202697655</v>
      </c>
      <c r="CH30" s="15">
        <f t="shared" si="124"/>
        <v>0.23752526202697655</v>
      </c>
      <c r="CI30" s="15">
        <f t="shared" si="124"/>
        <v>0.38754848109799234</v>
      </c>
      <c r="CJ30" s="15">
        <f t="shared" si="124"/>
        <v>0.5</v>
      </c>
      <c r="CK30" s="15">
        <f t="shared" si="124"/>
        <v>0.19568296915377592</v>
      </c>
      <c r="CL30" s="15">
        <f t="shared" si="124"/>
        <v>0.33411757089762462</v>
      </c>
      <c r="CM30" s="15">
        <f t="shared" si="124"/>
        <v>0.4432015031835318</v>
      </c>
    </row>
    <row r="31" spans="1:91" x14ac:dyDescent="0.3">
      <c r="A31" s="1"/>
      <c r="B31" s="1"/>
      <c r="C31" s="1"/>
      <c r="D31" s="1"/>
      <c r="E31" s="1"/>
      <c r="F31" s="1"/>
      <c r="G31" s="1"/>
      <c r="H31" s="1"/>
      <c r="I31" s="1"/>
      <c r="K31" s="2">
        <f t="shared" si="26"/>
        <v>0</v>
      </c>
      <c r="L31" s="2">
        <f t="shared" si="27"/>
        <v>0</v>
      </c>
      <c r="M31" s="2" t="e">
        <f>7-MATCH(M$1,Analisi!$C31:$I31,0)+1</f>
        <v>#N/A</v>
      </c>
      <c r="N31" s="2" t="e">
        <f>7-MATCH(N$1,Analisi!$C31:$I31,0)+1</f>
        <v>#N/A</v>
      </c>
      <c r="O31" s="2" t="e">
        <f>7-MATCH(O$1,Analisi!$C31:$I31,0)+1</f>
        <v>#N/A</v>
      </c>
      <c r="P31" s="2" t="e">
        <f>7-MATCH(P$1,Analisi!$C31:$I31,0)+1</f>
        <v>#N/A</v>
      </c>
      <c r="Q31" s="2" t="e">
        <f>7-MATCH(Q$1,Analisi!$C31:$I31,0)+1</f>
        <v>#N/A</v>
      </c>
      <c r="R31" s="2" t="e">
        <f>7-MATCH(R$1,Analisi!$C31:$I31,0)+1</f>
        <v>#N/A</v>
      </c>
      <c r="S31" s="2" t="e">
        <f>7-MATCH(S$1,Analisi!$C31:$I31,0)+1</f>
        <v>#N/A</v>
      </c>
      <c r="X31" t="s">
        <v>46</v>
      </c>
      <c r="Y31">
        <f>RANK(Y29,$Y29:$AE29)+COUNTIF($Y$29:Y29,Y29)-1</f>
        <v>1</v>
      </c>
      <c r="Z31">
        <f>RANK(Z29,$Y29:$AE29)+COUNTIF($Y$29:Z29,Z29)-1</f>
        <v>2</v>
      </c>
      <c r="AA31">
        <f>RANK(AA29,$Y29:$AE29)+COUNTIF($Y$29:AA29,AA29)-1</f>
        <v>4</v>
      </c>
      <c r="AB31">
        <f>RANK(AB29,$Y29:$AE29)+COUNTIF($Y$29:AB29,AB29)-1</f>
        <v>5</v>
      </c>
      <c r="AC31">
        <f>RANK(AC29,$Y29:$AE29)+COUNTIF($Y$29:AC29,AC29)-1</f>
        <v>3</v>
      </c>
      <c r="AD31">
        <f>RANK(AD29,$Y29:$AE29)+COUNTIF($Y$29:AD29,AD29)-1</f>
        <v>6</v>
      </c>
      <c r="AE31">
        <f>RANK(AE29,$Y29:$AE29)+COUNTIF($Y$29:AE29,AE29)-1</f>
        <v>7</v>
      </c>
      <c r="AJ31" t="s">
        <v>46</v>
      </c>
      <c r="AK31">
        <f>RANK(AK$29,$AK$29:$AQ$29)+COUNTIF($AK$29:AK29,AK29)-1</f>
        <v>3</v>
      </c>
      <c r="AL31">
        <f>RANK(AL$29,$AK$29:$AQ$29)+COUNTIF($AK$29:AL29,AL29)-1</f>
        <v>6</v>
      </c>
      <c r="AM31">
        <f>RANK(AM$29,$AK$29:$AQ$29)+COUNTIF($AK$29:AM29,AM29)-1</f>
        <v>2</v>
      </c>
      <c r="AN31">
        <f>RANK(AN$29,$AK$29:$AQ$29)+COUNTIF($AK$29:AN29,AN29)-1</f>
        <v>5</v>
      </c>
      <c r="AO31">
        <f>RANK(AO$29,$AK$29:$AQ$29)+COUNTIF($AK$29:AO29,AO29)-1</f>
        <v>1</v>
      </c>
      <c r="AP31">
        <f>RANK(AP$29,$AK$29:$AQ$29)+COUNTIF($AK$29:AP29,AP29)-1</f>
        <v>7</v>
      </c>
      <c r="AQ31">
        <f>RANK(AQ$29,$AK$29:$AQ$29)+COUNTIF($AK$29:AQ29,AQ29)-1</f>
        <v>4</v>
      </c>
      <c r="AV31" t="s">
        <v>46</v>
      </c>
      <c r="AW31">
        <f>RANK(AW$29,$AW$29:$BC$29)+COUNTIF($AW$29:AW29,AW29)-1</f>
        <v>2</v>
      </c>
      <c r="AX31">
        <f>RANK(AX$29,$AW$29:$BC$29)+COUNTIF($AW$29:AX29,AX29)-1</f>
        <v>1</v>
      </c>
      <c r="AY31">
        <f>RANK(AY$29,$AW$29:$BC$29)+COUNTIF($AW$29:AY29,AY29)-1</f>
        <v>4</v>
      </c>
      <c r="AZ31">
        <f>RANK(AZ$29,$AW$29:$BC$29)+COUNTIF($AW$29:AZ29,AZ29)-1</f>
        <v>3</v>
      </c>
      <c r="BA31">
        <f>RANK(BA$29,$AW$29:$BC$29)+COUNTIF($AW$29:BA29,BA29)-1</f>
        <v>7</v>
      </c>
      <c r="BB31">
        <f>RANK(BB$29,$AW$29:$BC$29)+COUNTIF($AW$29:BB29,BB29)-1</f>
        <v>5</v>
      </c>
      <c r="BC31">
        <f>RANK(BC$29,$AW$29:$BC$29)+COUNTIF($AW$29:BC29,BC29)-1</f>
        <v>6</v>
      </c>
      <c r="BH31" t="s">
        <v>46</v>
      </c>
      <c r="BI31">
        <f>RANK(BI$29,$BI$29:$BO$29)+COUNTIF($BI$29:BI29,BI29)-1</f>
        <v>6</v>
      </c>
      <c r="BJ31">
        <f>RANK(BJ$29,$BI$29:$BO$29)+COUNTIF($BI$29:BJ29,BJ29)-1</f>
        <v>7</v>
      </c>
      <c r="BK31">
        <f>RANK(BK$29,$BI$29:$BO$29)+COUNTIF($BI$29:BK29,BK29)-1</f>
        <v>4</v>
      </c>
      <c r="BL31">
        <f>RANK(BL$29,$BI$29:$BO$29)+COUNTIF($BI$29:BL29,BL29)-1</f>
        <v>2</v>
      </c>
      <c r="BM31">
        <f>RANK(BM$29,$BI$29:$BO$29)+COUNTIF($BI$29:BM29,BM29)-1</f>
        <v>3</v>
      </c>
      <c r="BN31">
        <f>RANK(BN$29,$BI$29:$BO$29)+COUNTIF($BI$29:BN29,BN29)-1</f>
        <v>1</v>
      </c>
      <c r="BO31">
        <f>RANK(BO$29,$BI$29:$BO$29)+COUNTIF($BI$29:BO29,BO29)-1</f>
        <v>5</v>
      </c>
      <c r="BT31" t="s">
        <v>46</v>
      </c>
      <c r="BU31">
        <f>RANK(BU$29,$BU$29:$CA$29)+COUNTIF($BU$29:BU29,BU29)-1</f>
        <v>7</v>
      </c>
      <c r="BV31">
        <f>RANK(BV$29,$BU$29:$CA$29)+COUNTIF($BU$29:BV29,BV29)-1</f>
        <v>6</v>
      </c>
      <c r="BW31">
        <f>RANK(BW$29,$BU$29:$CA$29)+COUNTIF($BU$29:BW29,BW29)-1</f>
        <v>4</v>
      </c>
      <c r="BX31">
        <f>RANK(BX$29,$BU$29:$CA$29)+COUNTIF($BU$29:BX29,BX29)-1</f>
        <v>1</v>
      </c>
      <c r="BY31">
        <f>RANK(BY$29,$BU$29:$CA$29)+COUNTIF($BU$29:BY29,BY29)-1</f>
        <v>2</v>
      </c>
      <c r="BZ31">
        <f>RANK(BZ$29,$BU$29:$CA$29)+COUNTIF($BU$29:BZ29,BZ29)-1</f>
        <v>3</v>
      </c>
      <c r="CA31">
        <f>RANK(CA$29,$BU$29:$CA$29)+COUNTIF($BU$29:CA29,CA29)-1</f>
        <v>5</v>
      </c>
      <c r="CF31" t="s">
        <v>46</v>
      </c>
      <c r="CG31">
        <f>RANK(CG$29,$CG$29:$CM$29)+COUNTIF($CG$29:CG29,CG29)-1</f>
        <v>6</v>
      </c>
      <c r="CH31">
        <f>RANK(CH$29,$CG$29:$CM$29)+COUNTIF($CG$29:CH29,CH29)-1</f>
        <v>7</v>
      </c>
      <c r="CI31">
        <f>RANK(CI$29,$CG$29:$CM$29)+COUNTIF($CG$29:CI29,CI29)-1</f>
        <v>3</v>
      </c>
      <c r="CJ31">
        <f>RANK(CJ$29,$CG$29:$CM$29)+COUNTIF($CG$29:CJ29,CJ29)-1</f>
        <v>4</v>
      </c>
      <c r="CK31">
        <f>RANK(CK$29,$CG$29:$CM$29)+COUNTIF($CG$29:CK29,CK29)-1</f>
        <v>1</v>
      </c>
      <c r="CL31">
        <f>RANK(CL$29,$CG$29:$CM$29)+COUNTIF($CG$29:CL29,CL29)-1</f>
        <v>2</v>
      </c>
      <c r="CM31">
        <f>RANK(CM$29,$CG$29:$CM$29)+COUNTIF($CG$29:CM29,CM29)-1</f>
        <v>5</v>
      </c>
    </row>
    <row r="32" spans="1:91" ht="15.6" x14ac:dyDescent="0.3">
      <c r="A32" s="1"/>
      <c r="B32" s="1"/>
      <c r="C32" s="1"/>
      <c r="D32" s="1"/>
      <c r="E32" s="1"/>
      <c r="F32" s="1"/>
      <c r="G32" s="1"/>
      <c r="H32" s="1"/>
      <c r="I32" s="1"/>
      <c r="K32" s="2">
        <f t="shared" si="26"/>
        <v>0</v>
      </c>
      <c r="L32" s="2">
        <f t="shared" si="27"/>
        <v>0</v>
      </c>
      <c r="M32" s="2" t="e">
        <f>7-MATCH(M$1,Analisi!$C32:$I32,0)+1</f>
        <v>#N/A</v>
      </c>
      <c r="N32" s="2" t="e">
        <f>7-MATCH(N$1,Analisi!$C32:$I32,0)+1</f>
        <v>#N/A</v>
      </c>
      <c r="O32" s="2" t="e">
        <f>7-MATCH(O$1,Analisi!$C32:$I32,0)+1</f>
        <v>#N/A</v>
      </c>
      <c r="P32" s="2" t="e">
        <f>7-MATCH(P$1,Analisi!$C32:$I32,0)+1</f>
        <v>#N/A</v>
      </c>
      <c r="Q32" s="2" t="e">
        <f>7-MATCH(Q$1,Analisi!$C32:$I32,0)+1</f>
        <v>#N/A</v>
      </c>
      <c r="R32" s="2" t="e">
        <f>7-MATCH(R$1,Analisi!$C32:$I32,0)+1</f>
        <v>#N/A</v>
      </c>
      <c r="S32" s="2" t="e">
        <f>7-MATCH(S$1,Analisi!$C32:$I32,0)+1</f>
        <v>#N/A</v>
      </c>
      <c r="X32" s="27" t="s">
        <v>14</v>
      </c>
      <c r="Y32" s="27"/>
      <c r="Z32" s="27"/>
      <c r="AA32" s="27" t="s">
        <v>47</v>
      </c>
      <c r="AB32" s="27" t="s">
        <v>48</v>
      </c>
      <c r="AC32" s="27"/>
      <c r="AD32" s="27"/>
      <c r="AF32" s="28" t="s">
        <v>49</v>
      </c>
      <c r="AJ32" s="27" t="s">
        <v>14</v>
      </c>
      <c r="AK32" s="27"/>
      <c r="AL32" s="27"/>
      <c r="AM32" s="27" t="s">
        <v>47</v>
      </c>
      <c r="AN32" s="27" t="s">
        <v>48</v>
      </c>
      <c r="AO32" s="27"/>
      <c r="AP32" s="27"/>
      <c r="AV32" s="27" t="s">
        <v>14</v>
      </c>
      <c r="AW32" s="27"/>
      <c r="AX32" s="27"/>
      <c r="AY32" s="27" t="s">
        <v>47</v>
      </c>
      <c r="AZ32" s="27" t="s">
        <v>48</v>
      </c>
      <c r="BA32" s="27"/>
      <c r="BB32" s="27"/>
      <c r="BH32" s="27" t="s">
        <v>14</v>
      </c>
      <c r="BI32" s="27"/>
      <c r="BJ32" s="27"/>
      <c r="BK32" s="27" t="s">
        <v>47</v>
      </c>
      <c r="BL32" s="27" t="s">
        <v>48</v>
      </c>
      <c r="BM32" s="27"/>
      <c r="BN32" s="27"/>
      <c r="BT32" s="27" t="s">
        <v>14</v>
      </c>
      <c r="BU32" s="27"/>
      <c r="BV32" s="27"/>
      <c r="BW32" s="27" t="s">
        <v>47</v>
      </c>
      <c r="BX32" s="27" t="s">
        <v>48</v>
      </c>
      <c r="BY32" s="27"/>
      <c r="BZ32" s="27"/>
      <c r="CF32" s="27" t="s">
        <v>14</v>
      </c>
      <c r="CG32" s="27"/>
      <c r="CH32" s="27"/>
      <c r="CI32" s="27" t="s">
        <v>47</v>
      </c>
      <c r="CJ32" s="27" t="s">
        <v>48</v>
      </c>
      <c r="CK32" s="27"/>
      <c r="CL32" s="27"/>
    </row>
    <row r="33" spans="1:92" x14ac:dyDescent="0.3">
      <c r="A33" s="1"/>
      <c r="B33" s="1"/>
      <c r="C33" s="1"/>
      <c r="D33" s="1"/>
      <c r="E33" s="1"/>
      <c r="F33" s="1"/>
      <c r="G33" s="1"/>
      <c r="H33" s="1"/>
      <c r="I33" s="1"/>
      <c r="K33" s="2">
        <f t="shared" si="26"/>
        <v>0</v>
      </c>
      <c r="L33" s="2">
        <f t="shared" si="27"/>
        <v>0</v>
      </c>
      <c r="M33" s="2" t="e">
        <f>7-MATCH(M$1,Analisi!$C33:$I33,0)+1</f>
        <v>#N/A</v>
      </c>
      <c r="N33" s="2" t="e">
        <f>7-MATCH(N$1,Analisi!$C33:$I33,0)+1</f>
        <v>#N/A</v>
      </c>
      <c r="O33" s="2" t="e">
        <f>7-MATCH(O$1,Analisi!$C33:$I33,0)+1</f>
        <v>#N/A</v>
      </c>
      <c r="P33" s="2" t="e">
        <f>7-MATCH(P$1,Analisi!$C33:$I33,0)+1</f>
        <v>#N/A</v>
      </c>
      <c r="Q33" s="2" t="e">
        <f>7-MATCH(Q$1,Analisi!$C33:$I33,0)+1</f>
        <v>#N/A</v>
      </c>
      <c r="R33" s="2" t="e">
        <f>7-MATCH(R$1,Analisi!$C33:$I33,0)+1</f>
        <v>#N/A</v>
      </c>
      <c r="S33" s="2" t="e">
        <f>7-MATCH(S$1,Analisi!$C33:$I33,0)+1</f>
        <v>#N/A</v>
      </c>
      <c r="X33">
        <v>1</v>
      </c>
      <c r="Y33" t="str">
        <f>_xlfn.XLOOKUP(1,Y$31:AE$31,Y$1:AE$1)</f>
        <v>MSx</v>
      </c>
      <c r="Z33">
        <f>_xlfn.XLOOKUP(1,Y$31:AE$31,Y$29:AE$29)</f>
        <v>0.5714285714285714</v>
      </c>
      <c r="AA33" t="e">
        <f t="shared" ref="AA33:AA39" si="125">_xlfn.XLOOKUP($X33,Y$31:AE$31,Y$25:AE$25)-AF33</f>
        <v>#NUM!</v>
      </c>
      <c r="AB33">
        <f t="shared" ref="AB33:AB39" si="126">AF33-_xlfn.XLOOKUP($X33,Y$31:AE$31,Y$26:AE$26)</f>
        <v>1.5738962158502925</v>
      </c>
      <c r="AC33">
        <f>SLOPE(AF33:AF39,X33:X39)</f>
        <v>-0.34507685767529112</v>
      </c>
      <c r="AD33" s="16" t="s">
        <v>10</v>
      </c>
      <c r="AE33" s="17">
        <f>-AC34/AC33</f>
        <v>3.9230989224005786</v>
      </c>
      <c r="AF33">
        <f>_xlfn.XLOOKUP(1,Y$31:AE$31,Y$24:AE$24)</f>
        <v>0.79163860774337469</v>
      </c>
      <c r="AJ33">
        <f>X33</f>
        <v>1</v>
      </c>
      <c r="AK33" t="str">
        <f>_xlfn.XLOOKUP(1,AK$31:AQ$31,AK$1:AQ$1)</f>
        <v>RSx</v>
      </c>
      <c r="AL33">
        <f>_xlfn.XLOOKUP(1,AK$31:AQ$31,AK$29:AQ$29)</f>
        <v>0.85714285714285721</v>
      </c>
      <c r="AM33" t="e">
        <f t="shared" ref="AM33:AM39" si="127">_xlfn.XLOOKUP($X33,AK$31:AQ$31,AK$25:AQ$25)-AR33</f>
        <v>#NUM!</v>
      </c>
      <c r="AN33">
        <f t="shared" ref="AN33:AN39" si="128">AR33-_xlfn.XLOOKUP($X33,AK$31:AQ$31,AK$26:AQ$26)</f>
        <v>1.2846826076934776</v>
      </c>
      <c r="AO33">
        <f>SLOPE(AR33:AR39,AJ33:AJ39)</f>
        <v>-0.28724525086664088</v>
      </c>
      <c r="AP33" s="16" t="s">
        <v>10</v>
      </c>
      <c r="AQ33" s="17">
        <f>-AO34/AO33</f>
        <v>4.1529249841947458</v>
      </c>
      <c r="AR33">
        <f>_xlfn.XLOOKUP(1,AK$31:AQ$31,AK$24:AQ$24)</f>
        <v>1.4652337926855228</v>
      </c>
      <c r="AV33">
        <f>AJ33</f>
        <v>1</v>
      </c>
      <c r="AW33" t="str">
        <f>_xlfn.XLOOKUP(1,AW$31:BC$31,AW$1:BC$1)</f>
        <v>MDx</v>
      </c>
      <c r="AX33">
        <f>_xlfn.XLOOKUP(1,AW$31:BC$31,AW$29:BC$29)</f>
        <v>0.85714285714285721</v>
      </c>
      <c r="AY33" t="e">
        <f t="shared" ref="AY33:AY39" si="129">_xlfn.XLOOKUP($X33,AW$31:BC$31,AW$25:BC$25)-BD33</f>
        <v>#NUM!</v>
      </c>
      <c r="AZ33">
        <f t="shared" ref="AZ33:AZ39" si="130">BD33-_xlfn.XLOOKUP($X33,AW$31:BC$31,AW$26:BC$26)</f>
        <v>1.2846826076934776</v>
      </c>
      <c r="BA33">
        <f>SLOPE(BD33:BD39,AV33:AV39)</f>
        <v>-0.43992792595257296</v>
      </c>
      <c r="BB33" s="16" t="s">
        <v>10</v>
      </c>
      <c r="BC33" s="17">
        <f>-BA34/BA33</f>
        <v>4</v>
      </c>
      <c r="BD33">
        <f>_xlfn.XLOOKUP(1,AW$31:BC$31,AW$24:BC$24)</f>
        <v>1.4652337926855228</v>
      </c>
      <c r="BH33">
        <f>AV33</f>
        <v>1</v>
      </c>
      <c r="BI33" t="str">
        <f>_xlfn.XLOOKUP(1,BI$31:BO$31,BI$1:BO$1)</f>
        <v>I</v>
      </c>
      <c r="BJ33">
        <f>_xlfn.XLOOKUP(1,BI$31:BO$31,BI$29:BO$29)</f>
        <v>0.85714285714285721</v>
      </c>
      <c r="BK33" t="e">
        <f t="shared" ref="BK33:BK39" si="131">_xlfn.XLOOKUP($X33,BI$31:BO$31,BI$25:BO$25)-BP33</f>
        <v>#NUM!</v>
      </c>
      <c r="BL33">
        <f t="shared" ref="BL33:BL39" si="132">BP33-_xlfn.XLOOKUP($X33,BI$31:BO$31,BI$26:BO$26)</f>
        <v>1.2846826076934776</v>
      </c>
      <c r="BM33">
        <f>SLOPE(BP33:BP39,BH33:BH39)</f>
        <v>-0.41703056973283703</v>
      </c>
      <c r="BN33" s="16" t="s">
        <v>10</v>
      </c>
      <c r="BO33" s="17">
        <f>-BM34/BM33</f>
        <v>4.0417000443159017</v>
      </c>
      <c r="BP33">
        <f>_xlfn.XLOOKUP(1,BI$31:BO$31,BI$24:BO$24)</f>
        <v>1.4652337926855228</v>
      </c>
      <c r="BT33">
        <f>BH33</f>
        <v>1</v>
      </c>
      <c r="BU33" t="str">
        <f>_xlfn.XLOOKUP(1,BU$31:CA$31,BU$1:CA$1)</f>
        <v>EDx</v>
      </c>
      <c r="BV33">
        <f>_xlfn.XLOOKUP(1,BU$31:CA$31,BU$29:CA$29)</f>
        <v>0.5714285714285714</v>
      </c>
      <c r="BW33" t="e">
        <f t="shared" ref="BW33:BW39" si="133">_xlfn.XLOOKUP($X33,BU$31:CA$31,BU$25:CA$25)-CB33</f>
        <v>#NUM!</v>
      </c>
      <c r="BX33">
        <f t="shared" ref="BX33:BX39" si="134">CB33-_xlfn.XLOOKUP($X33,BU$31:CA$31,BU$26:CA$26)</f>
        <v>1.5738962158502925</v>
      </c>
      <c r="BY33">
        <f>SLOPE(CB33:CB39,BT33:BT39)</f>
        <v>-0.37206597283473564</v>
      </c>
      <c r="BZ33" s="16" t="s">
        <v>10</v>
      </c>
      <c r="CA33" s="17">
        <f>-BY34/BY33</f>
        <v>3.8720134242091766</v>
      </c>
      <c r="CB33">
        <f>_xlfn.XLOOKUP(1,BU$31:CA$31,BU$24:CA$24)</f>
        <v>0.79163860774337469</v>
      </c>
      <c r="CF33">
        <f>BT33</f>
        <v>1</v>
      </c>
      <c r="CG33" t="str">
        <f>_xlfn.XLOOKUP(1,CG$31:CM$31,CG$1:CM$1)</f>
        <v>RSx</v>
      </c>
      <c r="CH33">
        <f>_xlfn.XLOOKUP(1,CG$31:CM$31,CG$29:CM$29)</f>
        <v>0.85714285714285721</v>
      </c>
      <c r="CI33" t="e">
        <f t="shared" ref="CI33:CI39" si="135">_xlfn.XLOOKUP($X33,CG$31:CM$31,CG$25:CM$25)-CN33</f>
        <v>#NUM!</v>
      </c>
      <c r="CJ33">
        <f t="shared" ref="CJ33:CJ39" si="136">CN33-_xlfn.XLOOKUP($X33,CG$31:CM$31,CG$26:CM$26)</f>
        <v>1.2846826076934776</v>
      </c>
      <c r="CK33">
        <f>SLOPE(CN33:CN39,CF33:CF39)</f>
        <v>-0.4075560845680814</v>
      </c>
      <c r="CL33" s="16" t="s">
        <v>10</v>
      </c>
      <c r="CM33" s="17">
        <f>-CK34/CK33</f>
        <v>4.0287902720561455</v>
      </c>
      <c r="CN33">
        <f>_xlfn.XLOOKUP(1,CG$31:CM$31,CG$24:CM$24)</f>
        <v>1.4652337926855228</v>
      </c>
    </row>
    <row r="34" spans="1:92" x14ac:dyDescent="0.3">
      <c r="A34" s="1"/>
      <c r="B34" s="1"/>
      <c r="C34" s="1"/>
      <c r="D34" s="1"/>
      <c r="E34" s="1"/>
      <c r="F34" s="1"/>
      <c r="G34" s="1"/>
      <c r="H34" s="1"/>
      <c r="I34" s="1"/>
      <c r="K34" s="2">
        <f t="shared" si="26"/>
        <v>0</v>
      </c>
      <c r="L34" s="2">
        <f t="shared" si="27"/>
        <v>0</v>
      </c>
      <c r="M34" s="2" t="e">
        <f>7-MATCH(M$1,Analisi!$C34:$I34,0)+1</f>
        <v>#N/A</v>
      </c>
      <c r="N34" s="2" t="e">
        <f>7-MATCH(N$1,Analisi!$C34:$I34,0)+1</f>
        <v>#N/A</v>
      </c>
      <c r="O34" s="2" t="e">
        <f>7-MATCH(O$1,Analisi!$C34:$I34,0)+1</f>
        <v>#N/A</v>
      </c>
      <c r="P34" s="2" t="e">
        <f>7-MATCH(P$1,Analisi!$C34:$I34,0)+1</f>
        <v>#N/A</v>
      </c>
      <c r="Q34" s="2" t="e">
        <f>7-MATCH(Q$1,Analisi!$C34:$I34,0)+1</f>
        <v>#N/A</v>
      </c>
      <c r="R34" s="2" t="e">
        <f>7-MATCH(R$1,Analisi!$C34:$I34,0)+1</f>
        <v>#N/A</v>
      </c>
      <c r="S34" s="2" t="e">
        <f>7-MATCH(S$1,Analisi!$C34:$I34,0)+1</f>
        <v>#N/A</v>
      </c>
      <c r="X34">
        <v>2</v>
      </c>
      <c r="Y34" t="str">
        <f>_xlfn.XLOOKUP(2,Y$31:AE$31,Y$1:AE$1)</f>
        <v>MDx</v>
      </c>
      <c r="Z34">
        <f>_xlfn.XLOOKUP(2,Y$31:AE$31,Y$29:AE$29)</f>
        <v>0.5714285714285714</v>
      </c>
      <c r="AA34" t="e">
        <f t="shared" si="125"/>
        <v>#NUM!</v>
      </c>
      <c r="AB34">
        <f t="shared" si="126"/>
        <v>1.5738962158502925</v>
      </c>
      <c r="AC34">
        <f>INTERCEPT(AF33:AF39,X33:X39)</f>
        <v>1.3537706484913123</v>
      </c>
      <c r="AD34" s="18" t="s">
        <v>11</v>
      </c>
      <c r="AE34" s="19">
        <f>(-AC34 + _xlfn.NORM.S.INV(0.75))/AC33</f>
        <v>1.9684916075549093</v>
      </c>
      <c r="AF34">
        <f>_xlfn.XLOOKUP(2,Y$31:AE$31,Y$24:AE$24)</f>
        <v>0.79163860774337469</v>
      </c>
      <c r="AJ34">
        <f t="shared" ref="AJ34:AJ39" si="137">X34</f>
        <v>2</v>
      </c>
      <c r="AK34" t="str">
        <f>_xlfn.XLOOKUP(2,AK$31:AQ$31,AK$1:AQ$1)</f>
        <v>ESx</v>
      </c>
      <c r="AL34">
        <f>_xlfn.XLOOKUP(2,AK$31:AQ$31,AK$29:AQ$29)</f>
        <v>0.14285714285714279</v>
      </c>
      <c r="AM34" t="e">
        <f t="shared" si="127"/>
        <v>#NUM!</v>
      </c>
      <c r="AN34" t="e">
        <f t="shared" si="128"/>
        <v>#NUM!</v>
      </c>
      <c r="AO34">
        <f>INTERCEPT(AR33:AR39,AJ33:AJ39)</f>
        <v>1.1929079789153603</v>
      </c>
      <c r="AP34" s="18" t="s">
        <v>11</v>
      </c>
      <c r="AQ34" s="19">
        <f>(-AO34 + _xlfn.NORM.S.INV(0.75))/AO33</f>
        <v>1.8047930371526455</v>
      </c>
      <c r="AR34">
        <f>_xlfn.XLOOKUP(2,AK$31:AQ$31,AK$24:AQ$24)</f>
        <v>0.18001236979270496</v>
      </c>
      <c r="AV34">
        <f t="shared" ref="AV34:AV39" si="138">AJ34</f>
        <v>2</v>
      </c>
      <c r="AW34" t="str">
        <f>_xlfn.XLOOKUP(2,AW$31:BC$31,AW$1:BC$1)</f>
        <v>MSx</v>
      </c>
      <c r="AX34">
        <f>_xlfn.XLOOKUP(2,AW$31:BC$31,AW$29:BC$29)</f>
        <v>0.5714285714285714</v>
      </c>
      <c r="AY34" t="e">
        <f t="shared" si="129"/>
        <v>#NUM!</v>
      </c>
      <c r="AZ34">
        <f t="shared" si="130"/>
        <v>1.5738962158502925</v>
      </c>
      <c r="BA34">
        <f>INTERCEPT(BD33:BD39,AV33:AV39)</f>
        <v>1.7597117038102918</v>
      </c>
      <c r="BB34" s="18" t="s">
        <v>11</v>
      </c>
      <c r="BC34" s="19">
        <f>(-BA34 + _xlfn.NORM.S.INV(0.75))/BA33</f>
        <v>2.4668176071441392</v>
      </c>
      <c r="BD34">
        <f>_xlfn.XLOOKUP(2,AW$31:BC$31,AW$24:BC$24)</f>
        <v>0.79163860774337469</v>
      </c>
      <c r="BH34">
        <f t="shared" ref="BH34:BH39" si="139">AV34</f>
        <v>2</v>
      </c>
      <c r="BI34" t="str">
        <f>_xlfn.XLOOKUP(2,BI$31:BO$31,BI$1:BO$1)</f>
        <v>EDx</v>
      </c>
      <c r="BJ34">
        <f>_xlfn.XLOOKUP(2,BI$31:BO$31,BI$29:BO$29)</f>
        <v>0.5714285714285714</v>
      </c>
      <c r="BK34" t="e">
        <f t="shared" si="131"/>
        <v>#NUM!</v>
      </c>
      <c r="BL34">
        <f t="shared" si="132"/>
        <v>1.5738962158502925</v>
      </c>
      <c r="BM34">
        <f>INTERCEPT(BP33:BP39,BH33:BH39)</f>
        <v>1.685512472170293</v>
      </c>
      <c r="BN34" s="18" t="s">
        <v>11</v>
      </c>
      <c r="BO34" s="19">
        <f>(-BM34 + _xlfn.NORM.S.INV(0.75))/BM33</f>
        <v>2.4243371957645796</v>
      </c>
      <c r="BP34">
        <f>_xlfn.XLOOKUP(2,BI$31:BO$31,BI$24:BO$24)</f>
        <v>0.79163860774337469</v>
      </c>
      <c r="BT34">
        <f t="shared" ref="BT34:BT39" si="140">BH34</f>
        <v>2</v>
      </c>
      <c r="BU34" t="str">
        <f>_xlfn.XLOOKUP(2,BU$31:CA$31,BU$1:CA$1)</f>
        <v>RSx</v>
      </c>
      <c r="BV34">
        <f>_xlfn.XLOOKUP(2,BU$31:CA$31,BU$29:CA$29)</f>
        <v>0.4285714285714286</v>
      </c>
      <c r="BW34" t="e">
        <f t="shared" si="133"/>
        <v>#NUM!</v>
      </c>
      <c r="BX34">
        <f t="shared" si="134"/>
        <v>1.9179549304449428</v>
      </c>
      <c r="BY34">
        <f>INTERCEPT(CB33:CB39,BT33:BT39)</f>
        <v>1.4406444415075432</v>
      </c>
      <c r="BZ34" s="18" t="s">
        <v>11</v>
      </c>
      <c r="CA34" s="19">
        <f>(-BY34 + _xlfn.NORM.S.INV(0.75))/BY33</f>
        <v>2.0591904319392627</v>
      </c>
      <c r="CB34">
        <f>_xlfn.XLOOKUP(2,BU$31:CA$31,BU$24:CA$24)</f>
        <v>0.56594882193286311</v>
      </c>
      <c r="CF34">
        <f t="shared" ref="CF34:CF39" si="141">BT34</f>
        <v>2</v>
      </c>
      <c r="CG34" t="str">
        <f>_xlfn.XLOOKUP(2,CG$31:CM$31,CG$1:CM$1)</f>
        <v>I</v>
      </c>
      <c r="CH34">
        <f>_xlfn.XLOOKUP(2,CG$31:CM$31,CG$29:CM$29)</f>
        <v>0.4285714285714286</v>
      </c>
      <c r="CI34" t="e">
        <f t="shared" si="135"/>
        <v>#NUM!</v>
      </c>
      <c r="CJ34">
        <f t="shared" si="136"/>
        <v>1.9179549304449428</v>
      </c>
      <c r="CK34">
        <f>INTERCEPT(CN33:CN39,CF33:CF39)</f>
        <v>1.6419579888251781</v>
      </c>
      <c r="CL34" s="18" t="s">
        <v>11</v>
      </c>
      <c r="CM34" s="19">
        <f>(-CK34 + _xlfn.NORM.S.INV(0.75))/CK33</f>
        <v>2.3738284748083123</v>
      </c>
      <c r="CN34">
        <f>_xlfn.XLOOKUP(2,CG$31:CM$31,CG$24:CM$24)</f>
        <v>0.56594882193286311</v>
      </c>
    </row>
    <row r="35" spans="1:92" x14ac:dyDescent="0.3">
      <c r="A35" s="1"/>
      <c r="B35" s="1"/>
      <c r="C35" s="1"/>
      <c r="D35" s="1"/>
      <c r="E35" s="1"/>
      <c r="F35" s="1"/>
      <c r="G35" s="1"/>
      <c r="H35" s="1"/>
      <c r="I35" s="1"/>
      <c r="K35" s="2">
        <f t="shared" si="26"/>
        <v>0</v>
      </c>
      <c r="L35" s="2">
        <f t="shared" si="27"/>
        <v>0</v>
      </c>
      <c r="M35" s="2" t="e">
        <f>7-MATCH(M$1,Analisi!$C35:$I35,0)+1</f>
        <v>#N/A</v>
      </c>
      <c r="N35" s="2" t="e">
        <f>7-MATCH(N$1,Analisi!$C35:$I35,0)+1</f>
        <v>#N/A</v>
      </c>
      <c r="O35" s="2" t="e">
        <f>7-MATCH(O$1,Analisi!$C35:$I35,0)+1</f>
        <v>#N/A</v>
      </c>
      <c r="P35" s="2" t="e">
        <f>7-MATCH(P$1,Analisi!$C35:$I35,0)+1</f>
        <v>#N/A</v>
      </c>
      <c r="Q35" s="2" t="e">
        <f>7-MATCH(Q$1,Analisi!$C35:$I35,0)+1</f>
        <v>#N/A</v>
      </c>
      <c r="R35" s="2" t="e">
        <f>7-MATCH(R$1,Analisi!$C35:$I35,0)+1</f>
        <v>#N/A</v>
      </c>
      <c r="S35" s="2" t="e">
        <f>7-MATCH(S$1,Analisi!$C35:$I35,0)+1</f>
        <v>#N/A</v>
      </c>
      <c r="X35">
        <v>3</v>
      </c>
      <c r="Y35" t="str">
        <f>_xlfn.XLOOKUP(3,Y$31:AE$31,Y$1:AE$1)</f>
        <v>RSx</v>
      </c>
      <c r="Z35">
        <f>_xlfn.XLOOKUP(3,Y$31:AE$31,Y$29:AE$29)</f>
        <v>0.28571428571428581</v>
      </c>
      <c r="AA35" t="e">
        <f t="shared" si="125"/>
        <v>#NUM!</v>
      </c>
      <c r="AB35" t="e">
        <f t="shared" si="126"/>
        <v>#NUM!</v>
      </c>
      <c r="AD35" s="11" t="s">
        <v>12</v>
      </c>
      <c r="AE35" s="20">
        <f>AE34-AE33</f>
        <v>-1.9546073148456693</v>
      </c>
      <c r="AF35">
        <f>_xlfn.XLOOKUP(3,Y$31:AE$31,Y$24:AE$24)</f>
        <v>0.3661063568005698</v>
      </c>
      <c r="AJ35">
        <f t="shared" si="137"/>
        <v>3</v>
      </c>
      <c r="AK35" t="str">
        <f>_xlfn.XLOOKUP(3,AK$31:AQ$31,AK$1:AQ$1)</f>
        <v>MSx</v>
      </c>
      <c r="AL35">
        <f>_xlfn.XLOOKUP(3,AK$31:AQ$31,AK$29:AQ$29)</f>
        <v>0</v>
      </c>
      <c r="AM35" t="e">
        <f t="shared" si="127"/>
        <v>#NUM!</v>
      </c>
      <c r="AN35" t="e">
        <f t="shared" si="128"/>
        <v>#NUM!</v>
      </c>
      <c r="AP35" s="11" t="s">
        <v>12</v>
      </c>
      <c r="AQ35" s="20">
        <f>AQ34-AQ33</f>
        <v>-2.3481319470421003</v>
      </c>
      <c r="AR35">
        <f>_xlfn.XLOOKUP(3,AK$31:AQ$31,AK$24:AQ$24)</f>
        <v>0</v>
      </c>
      <c r="AV35">
        <f t="shared" si="138"/>
        <v>3</v>
      </c>
      <c r="AW35" t="str">
        <f>_xlfn.XLOOKUP(3,AW$31:BC$31,AW$1:BC$1)</f>
        <v>EDx</v>
      </c>
      <c r="AX35">
        <f>_xlfn.XLOOKUP(3,AW$31:BC$31,AW$29:BC$29)</f>
        <v>0.14285714285714279</v>
      </c>
      <c r="AY35" t="e">
        <f t="shared" si="129"/>
        <v>#NUM!</v>
      </c>
      <c r="AZ35" t="e">
        <f t="shared" si="130"/>
        <v>#NUM!</v>
      </c>
      <c r="BB35" s="11" t="s">
        <v>12</v>
      </c>
      <c r="BC35" s="20">
        <f>BC34-BC33</f>
        <v>-1.5331823928558608</v>
      </c>
      <c r="BD35">
        <f>_xlfn.XLOOKUP(3,AW$31:BC$31,AW$24:BC$24)</f>
        <v>0.18001236979270496</v>
      </c>
      <c r="BH35">
        <f t="shared" si="139"/>
        <v>3</v>
      </c>
      <c r="BI35" t="str">
        <f>_xlfn.XLOOKUP(3,BI$31:BO$31,BI$1:BO$1)</f>
        <v>RSx</v>
      </c>
      <c r="BJ35">
        <f>_xlfn.XLOOKUP(3,BI$31:BO$31,BI$29:BO$29)</f>
        <v>0.14285714285714279</v>
      </c>
      <c r="BK35" t="e">
        <f t="shared" si="131"/>
        <v>#NUM!</v>
      </c>
      <c r="BL35" t="e">
        <f t="shared" si="132"/>
        <v>#NUM!</v>
      </c>
      <c r="BN35" s="11" t="s">
        <v>12</v>
      </c>
      <c r="BO35" s="20">
        <f>BO34-BO33</f>
        <v>-1.6173628485513221</v>
      </c>
      <c r="BP35">
        <f>_xlfn.XLOOKUP(3,BI$31:BO$31,BI$24:BO$24)</f>
        <v>0.18001236979270496</v>
      </c>
      <c r="BT35">
        <f t="shared" si="140"/>
        <v>3</v>
      </c>
      <c r="BU35" t="str">
        <f>_xlfn.XLOOKUP(3,BU$31:CA$31,BU$1:CA$1)</f>
        <v>I</v>
      </c>
      <c r="BV35">
        <f>_xlfn.XLOOKUP(3,BU$31:CA$31,BU$29:CA$29)</f>
        <v>0.4285714285714286</v>
      </c>
      <c r="BW35" t="e">
        <f t="shared" si="133"/>
        <v>#NUM!</v>
      </c>
      <c r="BX35">
        <f t="shared" si="134"/>
        <v>1.9179549304449428</v>
      </c>
      <c r="BZ35" s="11" t="s">
        <v>12</v>
      </c>
      <c r="CA35" s="20">
        <f>CA34-CA33</f>
        <v>-1.8128229922699139</v>
      </c>
      <c r="CB35">
        <f>_xlfn.XLOOKUP(3,BU$31:CA$31,BU$24:CA$24)</f>
        <v>0.56594882193286311</v>
      </c>
      <c r="CF35">
        <f t="shared" si="141"/>
        <v>3</v>
      </c>
      <c r="CG35" t="str">
        <f>_xlfn.XLOOKUP(3,CG$31:CM$31,CG$1:CM$1)</f>
        <v>ESx</v>
      </c>
      <c r="CH35">
        <f>_xlfn.XLOOKUP(3,CG$31:CM$31,CG$29:CM$29)</f>
        <v>0.28571428571428581</v>
      </c>
      <c r="CI35" t="e">
        <f t="shared" si="135"/>
        <v>#NUM!</v>
      </c>
      <c r="CJ35" t="e">
        <f t="shared" si="136"/>
        <v>#NUM!</v>
      </c>
      <c r="CL35" s="11" t="s">
        <v>12</v>
      </c>
      <c r="CM35" s="20">
        <f>CM34-CM33</f>
        <v>-1.6549617972478332</v>
      </c>
      <c r="CN35">
        <f>_xlfn.XLOOKUP(3,CG$31:CM$31,CG$24:CM$24)</f>
        <v>0.3661063568005698</v>
      </c>
    </row>
    <row r="36" spans="1:92" x14ac:dyDescent="0.3">
      <c r="A36" s="1"/>
      <c r="B36" s="1"/>
      <c r="C36" s="1"/>
      <c r="D36" s="1"/>
      <c r="E36" s="1"/>
      <c r="F36" s="1"/>
      <c r="G36" s="1"/>
      <c r="H36" s="1"/>
      <c r="I36" s="1"/>
      <c r="K36" s="2">
        <f t="shared" si="26"/>
        <v>0</v>
      </c>
      <c r="L36" s="2">
        <f t="shared" si="27"/>
        <v>0</v>
      </c>
      <c r="M36" s="2" t="e">
        <f>7-MATCH(M$1,Analisi!$C36:$I36,0)+1</f>
        <v>#N/A</v>
      </c>
      <c r="N36" s="2" t="e">
        <f>7-MATCH(N$1,Analisi!$C36:$I36,0)+1</f>
        <v>#N/A</v>
      </c>
      <c r="O36" s="2" t="e">
        <f>7-MATCH(O$1,Analisi!$C36:$I36,0)+1</f>
        <v>#N/A</v>
      </c>
      <c r="P36" s="2" t="e">
        <f>7-MATCH(P$1,Analisi!$C36:$I36,0)+1</f>
        <v>#N/A</v>
      </c>
      <c r="Q36" s="2" t="e">
        <f>7-MATCH(Q$1,Analisi!$C36:$I36,0)+1</f>
        <v>#N/A</v>
      </c>
      <c r="R36" s="2" t="e">
        <f>7-MATCH(R$1,Analisi!$C36:$I36,0)+1</f>
        <v>#N/A</v>
      </c>
      <c r="S36" s="2" t="e">
        <f>7-MATCH(S$1,Analisi!$C36:$I36,0)+1</f>
        <v>#N/A</v>
      </c>
      <c r="X36">
        <v>4</v>
      </c>
      <c r="Y36" t="str">
        <f>_xlfn.XLOOKUP(4,Y$31:AE$31,Y$1:AE$1)</f>
        <v>ESx</v>
      </c>
      <c r="Z36">
        <f>_xlfn.XLOOKUP(4,Y$31:AE$31,Y$29:AE$29)</f>
        <v>0</v>
      </c>
      <c r="AA36" t="e">
        <f t="shared" si="125"/>
        <v>#NUM!</v>
      </c>
      <c r="AB36" t="e">
        <f t="shared" si="126"/>
        <v>#NUM!</v>
      </c>
      <c r="AF36">
        <f>_xlfn.XLOOKUP(4,Y$31:AE$31,Y$24:AE$24)</f>
        <v>0</v>
      </c>
      <c r="AJ36">
        <f t="shared" si="137"/>
        <v>4</v>
      </c>
      <c r="AK36" t="str">
        <f>_xlfn.XLOOKUP(4,AK$31:AQ$31,AK$1:AQ$1)</f>
        <v>RDx</v>
      </c>
      <c r="AL36">
        <f>_xlfn.XLOOKUP(4,AK$31:AQ$31,AK$29:AQ$29)</f>
        <v>0</v>
      </c>
      <c r="AM36" t="e">
        <f t="shared" si="127"/>
        <v>#NUM!</v>
      </c>
      <c r="AN36" t="e">
        <f t="shared" si="128"/>
        <v>#NUM!</v>
      </c>
      <c r="AR36">
        <f>_xlfn.XLOOKUP(4,AK$31:AQ$31,AK$24:AQ$24)</f>
        <v>0</v>
      </c>
      <c r="AV36">
        <f t="shared" si="138"/>
        <v>4</v>
      </c>
      <c r="AW36" t="str">
        <f>_xlfn.XLOOKUP(4,AW$31:BC$31,AW$1:BC$1)</f>
        <v>ESx</v>
      </c>
      <c r="AX36">
        <f>_xlfn.XLOOKUP(4,AW$31:BC$31,AW$29:BC$29)</f>
        <v>0</v>
      </c>
      <c r="AY36" t="e">
        <f t="shared" si="129"/>
        <v>#NUM!</v>
      </c>
      <c r="AZ36" t="e">
        <f t="shared" si="130"/>
        <v>#NUM!</v>
      </c>
      <c r="BD36">
        <f>_xlfn.XLOOKUP(4,AW$31:BC$31,AW$24:BC$24)</f>
        <v>0</v>
      </c>
      <c r="BH36">
        <f t="shared" si="139"/>
        <v>4</v>
      </c>
      <c r="BI36" t="str">
        <f>_xlfn.XLOOKUP(4,BI$31:BO$31,BI$1:BO$1)</f>
        <v>ESx</v>
      </c>
      <c r="BJ36">
        <f>_xlfn.XLOOKUP(4,BI$31:BO$31,BI$29:BO$29)</f>
        <v>0</v>
      </c>
      <c r="BK36" t="e">
        <f t="shared" si="131"/>
        <v>#NUM!</v>
      </c>
      <c r="BL36" t="e">
        <f t="shared" si="132"/>
        <v>#NUM!</v>
      </c>
      <c r="BP36">
        <f>_xlfn.XLOOKUP(4,BI$31:BO$31,BI$24:BO$24)</f>
        <v>0</v>
      </c>
      <c r="BT36">
        <f t="shared" si="140"/>
        <v>4</v>
      </c>
      <c r="BU36" t="str">
        <f>_xlfn.XLOOKUP(4,BU$31:CA$31,BU$1:CA$1)</f>
        <v>ESx</v>
      </c>
      <c r="BV36">
        <f>_xlfn.XLOOKUP(4,BU$31:CA$31,BU$29:CA$29)</f>
        <v>0.28571428571428581</v>
      </c>
      <c r="BW36" t="e">
        <f t="shared" si="133"/>
        <v>#NUM!</v>
      </c>
      <c r="BX36" t="e">
        <f t="shared" si="134"/>
        <v>#NUM!</v>
      </c>
      <c r="CB36">
        <f>_xlfn.XLOOKUP(4,BU$31:CA$31,BU$24:CA$24)</f>
        <v>0.3661063568005698</v>
      </c>
      <c r="CF36">
        <f t="shared" si="141"/>
        <v>4</v>
      </c>
      <c r="CG36" t="str">
        <f>_xlfn.XLOOKUP(4,CG$31:CM$31,CG$1:CM$1)</f>
        <v>EDx</v>
      </c>
      <c r="CH36">
        <f>_xlfn.XLOOKUP(4,CG$31:CM$31,CG$29:CM$29)</f>
        <v>0</v>
      </c>
      <c r="CI36" t="e">
        <f t="shared" si="135"/>
        <v>#NUM!</v>
      </c>
      <c r="CJ36" t="e">
        <f t="shared" si="136"/>
        <v>#NUM!</v>
      </c>
      <c r="CN36">
        <f>_xlfn.XLOOKUP(4,CG$31:CM$31,CG$24:CM$24)</f>
        <v>0</v>
      </c>
    </row>
    <row r="37" spans="1:92" x14ac:dyDescent="0.3">
      <c r="A37" s="1"/>
      <c r="B37" s="1"/>
      <c r="C37" s="1"/>
      <c r="D37" s="1"/>
      <c r="E37" s="1"/>
      <c r="F37" s="1"/>
      <c r="G37" s="1"/>
      <c r="H37" s="1"/>
      <c r="I37" s="1"/>
      <c r="K37" s="2">
        <f t="shared" si="26"/>
        <v>0</v>
      </c>
      <c r="L37" s="2">
        <f t="shared" si="27"/>
        <v>0</v>
      </c>
      <c r="M37" s="2" t="e">
        <f>7-MATCH(M$1,Analisi!$C37:$I37,0)+1</f>
        <v>#N/A</v>
      </c>
      <c r="N37" s="2" t="e">
        <f>7-MATCH(N$1,Analisi!$C37:$I37,0)+1</f>
        <v>#N/A</v>
      </c>
      <c r="O37" s="2" t="e">
        <f>7-MATCH(O$1,Analisi!$C37:$I37,0)+1</f>
        <v>#N/A</v>
      </c>
      <c r="P37" s="2" t="e">
        <f>7-MATCH(P$1,Analisi!$C37:$I37,0)+1</f>
        <v>#N/A</v>
      </c>
      <c r="Q37" s="2" t="e">
        <f>7-MATCH(Q$1,Analisi!$C37:$I37,0)+1</f>
        <v>#N/A</v>
      </c>
      <c r="R37" s="2" t="e">
        <f>7-MATCH(R$1,Analisi!$C37:$I37,0)+1</f>
        <v>#N/A</v>
      </c>
      <c r="S37" s="2" t="e">
        <f>7-MATCH(S$1,Analisi!$C37:$I37,0)+1</f>
        <v>#N/A</v>
      </c>
      <c r="X37">
        <v>5</v>
      </c>
      <c r="Y37" t="str">
        <f>_xlfn.XLOOKUP(5,Y$31:AE$31,Y$1:AE$1)</f>
        <v>EDx</v>
      </c>
      <c r="Z37">
        <f>_xlfn.XLOOKUP(5,Y$31:AE$31,Y$29:AE$29)</f>
        <v>0</v>
      </c>
      <c r="AA37" t="e">
        <f t="shared" si="125"/>
        <v>#NUM!</v>
      </c>
      <c r="AB37" t="e">
        <f t="shared" si="126"/>
        <v>#NUM!</v>
      </c>
      <c r="AF37">
        <f>_xlfn.XLOOKUP(5,Y$31:AE$31,Y$24:AE$24)</f>
        <v>0</v>
      </c>
      <c r="AJ37">
        <f t="shared" si="137"/>
        <v>5</v>
      </c>
      <c r="AK37" t="str">
        <f>_xlfn.XLOOKUP(5,AK$31:AQ$31,AK$1:AQ$1)</f>
        <v>EDx</v>
      </c>
      <c r="AL37">
        <f>_xlfn.XLOOKUP(5,AK$31:AQ$31,AK$29:AQ$29)</f>
        <v>-0.1428571428571429</v>
      </c>
      <c r="AM37" t="e">
        <f t="shared" si="127"/>
        <v>#NUM!</v>
      </c>
      <c r="AN37" t="e">
        <f t="shared" si="128"/>
        <v>#NUM!</v>
      </c>
      <c r="AR37">
        <f>_xlfn.XLOOKUP(5,AK$31:AQ$31,AK$24:AQ$24)</f>
        <v>-0.18001236979270516</v>
      </c>
      <c r="AV37">
        <f t="shared" si="138"/>
        <v>5</v>
      </c>
      <c r="AW37" t="str">
        <f>_xlfn.XLOOKUP(5,AW$31:BC$31,AW$1:BC$1)</f>
        <v>I</v>
      </c>
      <c r="AX37">
        <f>_xlfn.XLOOKUP(5,AW$31:BC$31,AW$29:BC$29)</f>
        <v>-0.1428571428571429</v>
      </c>
      <c r="AY37" t="e">
        <f t="shared" si="129"/>
        <v>#NUM!</v>
      </c>
      <c r="AZ37" t="e">
        <f t="shared" si="130"/>
        <v>#NUM!</v>
      </c>
      <c r="BD37">
        <f>_xlfn.XLOOKUP(5,AW$31:BC$31,AW$24:BC$24)</f>
        <v>-0.18001236979270516</v>
      </c>
      <c r="BH37">
        <f t="shared" si="139"/>
        <v>5</v>
      </c>
      <c r="BI37" t="str">
        <f>_xlfn.XLOOKUP(5,BI$31:BO$31,BI$1:BO$1)</f>
        <v>RDx</v>
      </c>
      <c r="BJ37">
        <f>_xlfn.XLOOKUP(5,BI$31:BO$31,BI$29:BO$29)</f>
        <v>-0.1428571428571429</v>
      </c>
      <c r="BK37" t="e">
        <f t="shared" si="131"/>
        <v>#NUM!</v>
      </c>
      <c r="BL37" t="e">
        <f t="shared" si="132"/>
        <v>#NUM!</v>
      </c>
      <c r="BP37">
        <f>_xlfn.XLOOKUP(5,BI$31:BO$31,BI$24:BO$24)</f>
        <v>-0.18001236979270516</v>
      </c>
      <c r="BT37">
        <f t="shared" si="140"/>
        <v>5</v>
      </c>
      <c r="BU37" t="str">
        <f>_xlfn.XLOOKUP(5,BU$31:CA$31,BU$1:CA$1)</f>
        <v>RDx</v>
      </c>
      <c r="BV37">
        <f>_xlfn.XLOOKUP(5,BU$31:CA$31,BU$29:CA$29)</f>
        <v>-0.2857142857142857</v>
      </c>
      <c r="BW37" t="e">
        <f t="shared" si="133"/>
        <v>#NUM!</v>
      </c>
      <c r="BX37" t="e">
        <f t="shared" si="134"/>
        <v>#NUM!</v>
      </c>
      <c r="CB37">
        <f>_xlfn.XLOOKUP(5,BU$31:CA$31,BU$24:CA$24)</f>
        <v>-0.36610635680056969</v>
      </c>
      <c r="CF37">
        <f t="shared" si="141"/>
        <v>5</v>
      </c>
      <c r="CG37" t="str">
        <f>_xlfn.XLOOKUP(5,CG$31:CM$31,CG$1:CM$1)</f>
        <v>RDx</v>
      </c>
      <c r="CH37">
        <f>_xlfn.XLOOKUP(5,CG$31:CM$31,CG$29:CM$29)</f>
        <v>-0.1428571428571429</v>
      </c>
      <c r="CI37" t="e">
        <f t="shared" si="135"/>
        <v>#NUM!</v>
      </c>
      <c r="CJ37" t="e">
        <f t="shared" si="136"/>
        <v>#NUM!</v>
      </c>
      <c r="CN37">
        <f>_xlfn.XLOOKUP(5,CG$31:CM$31,CG$24:CM$24)</f>
        <v>-0.18001236979270516</v>
      </c>
    </row>
    <row r="38" spans="1:92" x14ac:dyDescent="0.3">
      <c r="A38" s="1"/>
      <c r="B38" s="1"/>
      <c r="C38" s="1"/>
      <c r="D38" s="1"/>
      <c r="E38" s="1"/>
      <c r="F38" s="1"/>
      <c r="G38" s="1"/>
      <c r="H38" s="1"/>
      <c r="I38" s="1"/>
      <c r="K38" s="2">
        <f t="shared" si="26"/>
        <v>0</v>
      </c>
      <c r="L38" s="2">
        <f t="shared" ref="L38:L43" si="142">B38</f>
        <v>0</v>
      </c>
      <c r="M38" s="2" t="e">
        <f>7-MATCH(M$1,Analisi!$C38:$I38,0)+1</f>
        <v>#N/A</v>
      </c>
      <c r="N38" s="2" t="e">
        <f>7-MATCH(N$1,Analisi!$C38:$I38,0)+1</f>
        <v>#N/A</v>
      </c>
      <c r="O38" s="2" t="e">
        <f>7-MATCH(O$1,Analisi!$C38:$I38,0)+1</f>
        <v>#N/A</v>
      </c>
      <c r="P38" s="2" t="e">
        <f>7-MATCH(P$1,Analisi!$C38:$I38,0)+1</f>
        <v>#N/A</v>
      </c>
      <c r="Q38" s="2" t="e">
        <f>7-MATCH(Q$1,Analisi!$C38:$I38,0)+1</f>
        <v>#N/A</v>
      </c>
      <c r="R38" s="2" t="e">
        <f>7-MATCH(R$1,Analisi!$C38:$I38,0)+1</f>
        <v>#N/A</v>
      </c>
      <c r="S38" s="2" t="e">
        <f>7-MATCH(S$1,Analisi!$C38:$I38,0)+1</f>
        <v>#N/A</v>
      </c>
      <c r="X38">
        <v>6</v>
      </c>
      <c r="Y38" t="str">
        <f>_xlfn.XLOOKUP(6,Y$31:AE$31,Y$1:AE$1)</f>
        <v>I</v>
      </c>
      <c r="Z38">
        <f>_xlfn.XLOOKUP(6,Y$31:AE$31,Y$29:AE$29)</f>
        <v>-0.7142857142857143</v>
      </c>
      <c r="AA38">
        <f t="shared" si="125"/>
        <v>1.3936856381806058</v>
      </c>
      <c r="AB38" t="e">
        <f t="shared" si="126"/>
        <v>#NUM!</v>
      </c>
      <c r="AF38">
        <f>_xlfn.XLOOKUP(6,Y$31:AE$31,Y$24:AE$24)</f>
        <v>-1.0675705238781419</v>
      </c>
      <c r="AJ38">
        <f t="shared" si="137"/>
        <v>6</v>
      </c>
      <c r="AK38" t="str">
        <f>_xlfn.XLOOKUP(6,AK$31:AQ$31,AK$1:AQ$1)</f>
        <v>MDx</v>
      </c>
      <c r="AL38">
        <f>_xlfn.XLOOKUP(6,AK$31:AQ$31,AK$29:AQ$29)</f>
        <v>-0.2857142857142857</v>
      </c>
      <c r="AM38" t="e">
        <f t="shared" si="127"/>
        <v>#NUM!</v>
      </c>
      <c r="AN38" t="e">
        <f t="shared" si="128"/>
        <v>#NUM!</v>
      </c>
      <c r="AR38">
        <f>_xlfn.XLOOKUP(6,AK$31:AQ$31,AK$24:AQ$24)</f>
        <v>-0.36610635680056969</v>
      </c>
      <c r="AV38">
        <f t="shared" si="138"/>
        <v>6</v>
      </c>
      <c r="AW38" t="str">
        <f>_xlfn.XLOOKUP(6,AW$31:BC$31,AW$1:BC$1)</f>
        <v>RDx</v>
      </c>
      <c r="AX38">
        <f>_xlfn.XLOOKUP(6,AW$31:BC$31,AW$29:BC$29)</f>
        <v>-0.5714285714285714</v>
      </c>
      <c r="AY38">
        <f t="shared" si="129"/>
        <v>1.5738962158502925</v>
      </c>
      <c r="AZ38" t="e">
        <f t="shared" si="130"/>
        <v>#NUM!</v>
      </c>
      <c r="BD38">
        <f>_xlfn.XLOOKUP(6,AW$31:BC$31,AW$24:BC$24)</f>
        <v>-0.79163860774337469</v>
      </c>
      <c r="BH38">
        <f t="shared" si="139"/>
        <v>6</v>
      </c>
      <c r="BI38" t="str">
        <f>_xlfn.XLOOKUP(6,BI$31:BO$31,BI$1:BO$1)</f>
        <v>MSx</v>
      </c>
      <c r="BJ38">
        <f>_xlfn.XLOOKUP(6,BI$31:BO$31,BI$29:BO$29)</f>
        <v>-0.7142857142857143</v>
      </c>
      <c r="BK38">
        <f t="shared" si="131"/>
        <v>1.3936856381806058</v>
      </c>
      <c r="BL38" t="e">
        <f t="shared" si="132"/>
        <v>#NUM!</v>
      </c>
      <c r="BP38">
        <f>_xlfn.XLOOKUP(6,BI$31:BO$31,BI$24:BO$24)</f>
        <v>-1.0675705238781419</v>
      </c>
      <c r="BT38">
        <f t="shared" si="140"/>
        <v>6</v>
      </c>
      <c r="BU38" t="str">
        <f>_xlfn.XLOOKUP(6,BU$31:CA$31,BU$1:CA$1)</f>
        <v>MDx</v>
      </c>
      <c r="BV38">
        <f>_xlfn.XLOOKUP(6,BU$31:CA$31,BU$29:CA$29)</f>
        <v>-0.5714285714285714</v>
      </c>
      <c r="BW38">
        <f t="shared" si="133"/>
        <v>1.5738962158502925</v>
      </c>
      <c r="BX38" t="e">
        <f t="shared" si="134"/>
        <v>#NUM!</v>
      </c>
      <c r="CB38">
        <f>_xlfn.XLOOKUP(6,BU$31:CA$31,BU$24:CA$24)</f>
        <v>-0.79163860774337469</v>
      </c>
      <c r="CF38">
        <f t="shared" si="141"/>
        <v>6</v>
      </c>
      <c r="CG38" t="str">
        <f>_xlfn.XLOOKUP(6,CG$31:CM$31,CG$1:CM$1)</f>
        <v>MSx</v>
      </c>
      <c r="CH38">
        <f>_xlfn.XLOOKUP(6,CG$31:CM$31,CG$29:CM$29)</f>
        <v>-0.7142857142857143</v>
      </c>
      <c r="CI38">
        <f t="shared" si="135"/>
        <v>1.3936856381806058</v>
      </c>
      <c r="CJ38" t="e">
        <f t="shared" si="136"/>
        <v>#NUM!</v>
      </c>
      <c r="CN38">
        <f>_xlfn.XLOOKUP(6,CG$31:CM$31,CG$24:CM$24)</f>
        <v>-1.0675705238781419</v>
      </c>
    </row>
    <row r="39" spans="1:92" x14ac:dyDescent="0.3">
      <c r="A39" s="1"/>
      <c r="B39" s="1"/>
      <c r="C39" s="1"/>
      <c r="D39" s="1"/>
      <c r="E39" s="1"/>
      <c r="F39" s="1"/>
      <c r="G39" s="1"/>
      <c r="H39" s="1"/>
      <c r="I39" s="1"/>
      <c r="K39" s="2">
        <f t="shared" si="26"/>
        <v>0</v>
      </c>
      <c r="L39" s="2">
        <f t="shared" si="142"/>
        <v>0</v>
      </c>
      <c r="M39" s="2" t="e">
        <f>7-MATCH(M$1,Analisi!$C39:$I39,0)+1</f>
        <v>#N/A</v>
      </c>
      <c r="N39" s="2" t="e">
        <f>7-MATCH(N$1,Analisi!$C39:$I39,0)+1</f>
        <v>#N/A</v>
      </c>
      <c r="O39" s="2" t="e">
        <f>7-MATCH(O$1,Analisi!$C39:$I39,0)+1</f>
        <v>#N/A</v>
      </c>
      <c r="P39" s="2" t="e">
        <f>7-MATCH(P$1,Analisi!$C39:$I39,0)+1</f>
        <v>#N/A</v>
      </c>
      <c r="Q39" s="2" t="e">
        <f>7-MATCH(Q$1,Analisi!$C39:$I39,0)+1</f>
        <v>#N/A</v>
      </c>
      <c r="R39" s="2" t="e">
        <f>7-MATCH(R$1,Analisi!$C39:$I39,0)+1</f>
        <v>#N/A</v>
      </c>
      <c r="S39" s="2" t="e">
        <f>7-MATCH(S$1,Analisi!$C39:$I39,0)+1</f>
        <v>#N/A</v>
      </c>
      <c r="X39">
        <v>7</v>
      </c>
      <c r="Y39" t="str">
        <f>_xlfn.XLOOKUP(7,Y$31:AE$31,Y$1:AE$1)</f>
        <v>RDx</v>
      </c>
      <c r="Z39">
        <f>_xlfn.XLOOKUP(7,Y$31:AE$31,Y$29:AE$29)</f>
        <v>-0.7142857142857143</v>
      </c>
      <c r="AA39">
        <f t="shared" si="125"/>
        <v>1.3936856381806058</v>
      </c>
      <c r="AB39" t="e">
        <f t="shared" si="126"/>
        <v>#NUM!</v>
      </c>
      <c r="AF39">
        <f>_xlfn.XLOOKUP(7,Y$31:AE$31,Y$24:AE$24)</f>
        <v>-1.0675705238781419</v>
      </c>
      <c r="AJ39">
        <f t="shared" si="137"/>
        <v>7</v>
      </c>
      <c r="AK39" t="str">
        <f>_xlfn.XLOOKUP(7,AK$31:AQ$31,AK$1:AQ$1)</f>
        <v>I</v>
      </c>
      <c r="AL39">
        <f>_xlfn.XLOOKUP(7,AK$31:AQ$31,AK$29:AQ$29)</f>
        <v>-0.5714285714285714</v>
      </c>
      <c r="AM39">
        <f t="shared" si="127"/>
        <v>1.5738962158502925</v>
      </c>
      <c r="AN39" t="e">
        <f t="shared" si="128"/>
        <v>#NUM!</v>
      </c>
      <c r="AR39">
        <f>_xlfn.XLOOKUP(7,AK$31:AQ$31,AK$24:AQ$24)</f>
        <v>-0.79163860774337469</v>
      </c>
      <c r="AV39">
        <f t="shared" si="138"/>
        <v>7</v>
      </c>
      <c r="AW39" t="str">
        <f>_xlfn.XLOOKUP(7,AW$31:BC$31,AW$1:BC$1)</f>
        <v>RSx</v>
      </c>
      <c r="AX39">
        <f>_xlfn.XLOOKUP(7,AW$31:BC$31,AW$29:BC$29)</f>
        <v>-0.85714285714285721</v>
      </c>
      <c r="AY39">
        <f t="shared" si="129"/>
        <v>1.2846826076934779</v>
      </c>
      <c r="AZ39" t="e">
        <f t="shared" si="130"/>
        <v>#NUM!</v>
      </c>
      <c r="BD39">
        <f>_xlfn.XLOOKUP(7,AW$31:BC$31,AW$24:BC$24)</f>
        <v>-1.4652337926855223</v>
      </c>
      <c r="BH39">
        <f t="shared" si="139"/>
        <v>7</v>
      </c>
      <c r="BI39" t="str">
        <f>_xlfn.XLOOKUP(7,BI$31:BO$31,BI$1:BO$1)</f>
        <v>MDx</v>
      </c>
      <c r="BJ39">
        <f>_xlfn.XLOOKUP(7,BI$31:BO$31,BI$29:BO$29)</f>
        <v>-0.7142857142857143</v>
      </c>
      <c r="BK39">
        <f t="shared" si="131"/>
        <v>1.3936856381806058</v>
      </c>
      <c r="BL39" t="e">
        <f t="shared" si="132"/>
        <v>#NUM!</v>
      </c>
      <c r="BP39">
        <f>_xlfn.XLOOKUP(7,BI$31:BO$31,BI$24:BO$24)</f>
        <v>-1.0675705238781419</v>
      </c>
      <c r="BT39">
        <f t="shared" si="140"/>
        <v>7</v>
      </c>
      <c r="BU39" t="str">
        <f>_xlfn.XLOOKUP(7,BU$31:CA$31,BU$1:CA$1)</f>
        <v>MSx</v>
      </c>
      <c r="BV39">
        <f>_xlfn.XLOOKUP(7,BU$31:CA$31,BU$29:CA$29)</f>
        <v>-0.85714285714285721</v>
      </c>
      <c r="BW39">
        <f t="shared" si="133"/>
        <v>1.2846826076934779</v>
      </c>
      <c r="BX39" t="e">
        <f t="shared" si="134"/>
        <v>#NUM!</v>
      </c>
      <c r="CB39">
        <f>_xlfn.XLOOKUP(7,BU$31:CA$31,BU$24:CA$24)</f>
        <v>-1.4652337926855223</v>
      </c>
      <c r="CF39">
        <f t="shared" si="141"/>
        <v>7</v>
      </c>
      <c r="CG39" t="str">
        <f>_xlfn.XLOOKUP(7,CG$31:CM$31,CG$1:CM$1)</f>
        <v>MDx</v>
      </c>
      <c r="CH39">
        <f>_xlfn.XLOOKUP(7,CG$31:CM$31,CG$29:CM$29)</f>
        <v>-0.7142857142857143</v>
      </c>
      <c r="CI39">
        <f t="shared" si="135"/>
        <v>1.3936856381806058</v>
      </c>
      <c r="CJ39" t="e">
        <f t="shared" si="136"/>
        <v>#NUM!</v>
      </c>
      <c r="CN39">
        <f>_xlfn.XLOOKUP(7,CG$31:CM$31,CG$24:CM$24)</f>
        <v>-1.0675705238781419</v>
      </c>
    </row>
    <row r="40" spans="1:92" x14ac:dyDescent="0.3">
      <c r="A40" s="1"/>
      <c r="B40" s="1"/>
      <c r="C40" s="1"/>
      <c r="D40" s="1"/>
      <c r="E40" s="1"/>
      <c r="F40" s="1"/>
      <c r="G40" s="1"/>
      <c r="H40" s="1"/>
      <c r="I40" s="1"/>
      <c r="K40" s="2">
        <f t="shared" si="26"/>
        <v>0</v>
      </c>
      <c r="L40" s="2">
        <f t="shared" si="142"/>
        <v>0</v>
      </c>
      <c r="M40" s="2" t="e">
        <f>7-MATCH(M$1,Analisi!$C40:$I40,0)+1</f>
        <v>#N/A</v>
      </c>
      <c r="N40" s="2" t="e">
        <f>7-MATCH(N$1,Analisi!$C40:$I40,0)+1</f>
        <v>#N/A</v>
      </c>
      <c r="O40" s="2" t="e">
        <f>7-MATCH(O$1,Analisi!$C40:$I40,0)+1</f>
        <v>#N/A</v>
      </c>
      <c r="P40" s="2" t="e">
        <f>7-MATCH(P$1,Analisi!$C40:$I40,0)+1</f>
        <v>#N/A</v>
      </c>
      <c r="Q40" s="2" t="e">
        <f>7-MATCH(Q$1,Analisi!$C40:$I40,0)+1</f>
        <v>#N/A</v>
      </c>
      <c r="R40" s="2" t="e">
        <f>7-MATCH(R$1,Analisi!$C40:$I40,0)+1</f>
        <v>#N/A</v>
      </c>
      <c r="S40" s="2" t="e">
        <f>7-MATCH(S$1,Analisi!$C40:$I40,0)+1</f>
        <v>#N/A</v>
      </c>
    </row>
    <row r="41" spans="1:92" x14ac:dyDescent="0.3">
      <c r="A41" s="1"/>
      <c r="B41" s="1"/>
      <c r="C41" s="1"/>
      <c r="D41" s="1"/>
      <c r="E41" s="1"/>
      <c r="F41" s="1"/>
      <c r="G41" s="1"/>
      <c r="H41" s="1"/>
      <c r="I41" s="1"/>
      <c r="K41" s="2">
        <f t="shared" si="26"/>
        <v>0</v>
      </c>
      <c r="L41" s="2">
        <f t="shared" si="142"/>
        <v>0</v>
      </c>
      <c r="M41" s="2" t="e">
        <f>7-MATCH(M$1,Analisi!$C41:$I41,0)+1</f>
        <v>#N/A</v>
      </c>
      <c r="N41" s="2" t="e">
        <f>7-MATCH(N$1,Analisi!$C41:$I41,0)+1</f>
        <v>#N/A</v>
      </c>
      <c r="O41" s="2" t="e">
        <f>7-MATCH(O$1,Analisi!$C41:$I41,0)+1</f>
        <v>#N/A</v>
      </c>
      <c r="P41" s="2" t="e">
        <f>7-MATCH(P$1,Analisi!$C41:$I41,0)+1</f>
        <v>#N/A</v>
      </c>
      <c r="Q41" s="2" t="e">
        <f>7-MATCH(Q$1,Analisi!$C41:$I41,0)+1</f>
        <v>#N/A</v>
      </c>
      <c r="R41" s="2" t="e">
        <f>7-MATCH(R$1,Analisi!$C41:$I41,0)+1</f>
        <v>#N/A</v>
      </c>
      <c r="S41" s="2" t="e">
        <f>7-MATCH(S$1,Analisi!$C41:$I41,0)+1</f>
        <v>#N/A</v>
      </c>
    </row>
    <row r="42" spans="1:92" x14ac:dyDescent="0.3">
      <c r="A42" s="1"/>
      <c r="B42" s="1"/>
      <c r="C42" s="1"/>
      <c r="D42" s="1"/>
      <c r="E42" s="1"/>
      <c r="F42" s="1"/>
      <c r="G42" s="1"/>
      <c r="H42" s="1"/>
      <c r="I42" s="1"/>
      <c r="K42" s="2">
        <f t="shared" si="26"/>
        <v>0</v>
      </c>
      <c r="L42" s="2">
        <f t="shared" si="142"/>
        <v>0</v>
      </c>
      <c r="M42" s="2" t="e">
        <f>7-MATCH(M$1,Analisi!$C42:$I42,0)+1</f>
        <v>#N/A</v>
      </c>
      <c r="N42" s="2" t="e">
        <f>7-MATCH(N$1,Analisi!$C42:$I42,0)+1</f>
        <v>#N/A</v>
      </c>
      <c r="O42" s="2" t="e">
        <f>7-MATCH(O$1,Analisi!$C42:$I42,0)+1</f>
        <v>#N/A</v>
      </c>
      <c r="P42" s="2" t="e">
        <f>7-MATCH(P$1,Analisi!$C42:$I42,0)+1</f>
        <v>#N/A</v>
      </c>
      <c r="Q42" s="2" t="e">
        <f>7-MATCH(Q$1,Analisi!$C42:$I42,0)+1</f>
        <v>#N/A</v>
      </c>
      <c r="R42" s="2" t="e">
        <f>7-MATCH(R$1,Analisi!$C42:$I42,0)+1</f>
        <v>#N/A</v>
      </c>
      <c r="S42" s="2" t="e">
        <f>7-MATCH(S$1,Analisi!$C42:$I42,0)+1</f>
        <v>#N/A</v>
      </c>
    </row>
    <row r="43" spans="1:92" x14ac:dyDescent="0.3">
      <c r="A43" s="1"/>
      <c r="B43" s="1"/>
      <c r="C43" s="1"/>
      <c r="D43" s="1"/>
      <c r="E43" s="1"/>
      <c r="F43" s="1"/>
      <c r="G43" s="1"/>
      <c r="H43" s="1"/>
      <c r="I43" s="1"/>
      <c r="K43" s="2">
        <f t="shared" si="26"/>
        <v>0</v>
      </c>
      <c r="L43" s="2">
        <f t="shared" si="142"/>
        <v>0</v>
      </c>
      <c r="M43" s="2" t="e">
        <f>7-MATCH(M$1,Analisi!$C43:$I43,0)+1</f>
        <v>#N/A</v>
      </c>
      <c r="N43" s="2" t="e">
        <f>7-MATCH(N$1,Analisi!$C43:$I43,0)+1</f>
        <v>#N/A</v>
      </c>
      <c r="O43" s="2" t="e">
        <f>7-MATCH(O$1,Analisi!$C43:$I43,0)+1</f>
        <v>#N/A</v>
      </c>
      <c r="P43" s="2" t="e">
        <f>7-MATCH(P$1,Analisi!$C43:$I43,0)+1</f>
        <v>#N/A</v>
      </c>
      <c r="Q43" s="2" t="e">
        <f>7-MATCH(Q$1,Analisi!$C43:$I43,0)+1</f>
        <v>#N/A</v>
      </c>
      <c r="R43" s="2" t="e">
        <f>7-MATCH(R$1,Analisi!$C43:$I43,0)+1</f>
        <v>#N/A</v>
      </c>
      <c r="S43" s="2" t="e">
        <f>7-MATCH(S$1,Analisi!$C43:$I43,0)+1</f>
        <v>#N/A</v>
      </c>
    </row>
    <row r="44" spans="1:92" x14ac:dyDescent="0.3">
      <c r="A44" s="1"/>
      <c r="B44" s="1"/>
      <c r="C44" s="1"/>
      <c r="D44" s="1"/>
      <c r="E44" s="1"/>
      <c r="F44" s="1"/>
      <c r="G44" s="1"/>
      <c r="H44" s="1"/>
      <c r="I44" s="1"/>
      <c r="K44" s="2">
        <f t="shared" ref="K44:K55" si="143">A44</f>
        <v>0</v>
      </c>
      <c r="L44" s="2">
        <f t="shared" ref="L44:L55" si="144">B44</f>
        <v>0</v>
      </c>
      <c r="M44" s="2" t="e">
        <f>7-MATCH(M$1,Analisi!$C44:$I44,0)+1</f>
        <v>#N/A</v>
      </c>
      <c r="N44" s="2" t="e">
        <f>7-MATCH(N$1,Analisi!$C44:$I44,0)+1</f>
        <v>#N/A</v>
      </c>
      <c r="O44" s="2" t="e">
        <f>7-MATCH(O$1,Analisi!$C44:$I44,0)+1</f>
        <v>#N/A</v>
      </c>
      <c r="P44" s="2" t="e">
        <f>7-MATCH(P$1,Analisi!$C44:$I44,0)+1</f>
        <v>#N/A</v>
      </c>
      <c r="Q44" s="2" t="e">
        <f>7-MATCH(Q$1,Analisi!$C44:$I44,0)+1</f>
        <v>#N/A</v>
      </c>
      <c r="R44" s="2" t="e">
        <f>7-MATCH(R$1,Analisi!$C44:$I44,0)+1</f>
        <v>#N/A</v>
      </c>
      <c r="S44" s="2" t="e">
        <f>7-MATCH(S$1,Analisi!$C44:$I44,0)+1</f>
        <v>#N/A</v>
      </c>
    </row>
    <row r="45" spans="1:92" x14ac:dyDescent="0.3">
      <c r="A45" s="1"/>
      <c r="B45" s="1"/>
      <c r="C45" s="1"/>
      <c r="D45" s="1"/>
      <c r="E45" s="1"/>
      <c r="F45" s="1"/>
      <c r="G45" s="1"/>
      <c r="H45" s="1"/>
      <c r="I45" s="1"/>
      <c r="K45" s="2">
        <f t="shared" si="143"/>
        <v>0</v>
      </c>
      <c r="L45" s="2">
        <f t="shared" si="144"/>
        <v>0</v>
      </c>
      <c r="M45" s="2" t="e">
        <f>7-MATCH(M$1,Analisi!$C45:$I45,0)+1</f>
        <v>#N/A</v>
      </c>
      <c r="N45" s="2" t="e">
        <f>7-MATCH(N$1,Analisi!$C45:$I45,0)+1</f>
        <v>#N/A</v>
      </c>
      <c r="O45" s="2" t="e">
        <f>7-MATCH(O$1,Analisi!$C45:$I45,0)+1</f>
        <v>#N/A</v>
      </c>
      <c r="P45" s="2" t="e">
        <f>7-MATCH(P$1,Analisi!$C45:$I45,0)+1</f>
        <v>#N/A</v>
      </c>
      <c r="Q45" s="2" t="e">
        <f>7-MATCH(Q$1,Analisi!$C45:$I45,0)+1</f>
        <v>#N/A</v>
      </c>
      <c r="R45" s="2" t="e">
        <f>7-MATCH(R$1,Analisi!$C45:$I45,0)+1</f>
        <v>#N/A</v>
      </c>
      <c r="S45" s="2" t="e">
        <f>7-MATCH(S$1,Analisi!$C45:$I45,0)+1</f>
        <v>#N/A</v>
      </c>
    </row>
    <row r="46" spans="1:92" x14ac:dyDescent="0.3">
      <c r="A46" s="1"/>
      <c r="B46" s="1"/>
      <c r="C46" s="1"/>
      <c r="D46" s="1"/>
      <c r="E46" s="1"/>
      <c r="F46" s="1"/>
      <c r="G46" s="1"/>
      <c r="H46" s="1"/>
      <c r="I46" s="1"/>
      <c r="K46" s="2">
        <f t="shared" si="143"/>
        <v>0</v>
      </c>
      <c r="L46" s="2">
        <f t="shared" si="144"/>
        <v>0</v>
      </c>
      <c r="M46" s="2" t="e">
        <f>7-MATCH(M$1,Analisi!$C46:$I46,0)+1</f>
        <v>#N/A</v>
      </c>
      <c r="N46" s="2" t="e">
        <f>7-MATCH(N$1,Analisi!$C46:$I46,0)+1</f>
        <v>#N/A</v>
      </c>
      <c r="O46" s="2" t="e">
        <f>7-MATCH(O$1,Analisi!$C46:$I46,0)+1</f>
        <v>#N/A</v>
      </c>
      <c r="P46" s="2" t="e">
        <f>7-MATCH(P$1,Analisi!$C46:$I46,0)+1</f>
        <v>#N/A</v>
      </c>
      <c r="Q46" s="2" t="e">
        <f>7-MATCH(Q$1,Analisi!$C46:$I46,0)+1</f>
        <v>#N/A</v>
      </c>
      <c r="R46" s="2" t="e">
        <f>7-MATCH(R$1,Analisi!$C46:$I46,0)+1</f>
        <v>#N/A</v>
      </c>
      <c r="S46" s="2" t="e">
        <f>7-MATCH(S$1,Analisi!$C46:$I46,0)+1</f>
        <v>#N/A</v>
      </c>
    </row>
    <row r="47" spans="1:92" x14ac:dyDescent="0.3">
      <c r="A47" s="1"/>
      <c r="B47" s="1"/>
      <c r="C47" s="1"/>
      <c r="D47" s="1"/>
      <c r="E47" s="1"/>
      <c r="F47" s="1"/>
      <c r="G47" s="1"/>
      <c r="H47" s="1"/>
      <c r="I47" s="1"/>
      <c r="K47" s="2">
        <f t="shared" si="143"/>
        <v>0</v>
      </c>
      <c r="L47" s="2">
        <f t="shared" si="144"/>
        <v>0</v>
      </c>
      <c r="M47" s="2" t="e">
        <f>7-MATCH(M$1,Analisi!$C47:$I47,0)+1</f>
        <v>#N/A</v>
      </c>
      <c r="N47" s="2" t="e">
        <f>7-MATCH(N$1,Analisi!$C47:$I47,0)+1</f>
        <v>#N/A</v>
      </c>
      <c r="O47" s="2" t="e">
        <f>7-MATCH(O$1,Analisi!$C47:$I47,0)+1</f>
        <v>#N/A</v>
      </c>
      <c r="P47" s="2" t="e">
        <f>7-MATCH(P$1,Analisi!$C47:$I47,0)+1</f>
        <v>#N/A</v>
      </c>
      <c r="Q47" s="2" t="e">
        <f>7-MATCH(Q$1,Analisi!$C47:$I47,0)+1</f>
        <v>#N/A</v>
      </c>
      <c r="R47" s="2" t="e">
        <f>7-MATCH(R$1,Analisi!$C47:$I47,0)+1</f>
        <v>#N/A</v>
      </c>
      <c r="S47" s="2" t="e">
        <f>7-MATCH(S$1,Analisi!$C47:$I47,0)+1</f>
        <v>#N/A</v>
      </c>
    </row>
    <row r="48" spans="1:92" x14ac:dyDescent="0.3">
      <c r="A48" s="1"/>
      <c r="B48" s="1"/>
      <c r="C48" s="1"/>
      <c r="D48" s="1"/>
      <c r="E48" s="1"/>
      <c r="F48" s="1"/>
      <c r="G48" s="1"/>
      <c r="H48" s="1"/>
      <c r="I48" s="1"/>
      <c r="K48" s="2">
        <f t="shared" si="143"/>
        <v>0</v>
      </c>
      <c r="L48" s="2">
        <f t="shared" si="144"/>
        <v>0</v>
      </c>
      <c r="M48" s="2" t="e">
        <f>7-MATCH(M$1,Analisi!$C48:$I48,0)+1</f>
        <v>#N/A</v>
      </c>
      <c r="N48" s="2" t="e">
        <f>7-MATCH(N$1,Analisi!$C48:$I48,0)+1</f>
        <v>#N/A</v>
      </c>
      <c r="O48" s="2" t="e">
        <f>7-MATCH(O$1,Analisi!$C48:$I48,0)+1</f>
        <v>#N/A</v>
      </c>
      <c r="P48" s="2" t="e">
        <f>7-MATCH(P$1,Analisi!$C48:$I48,0)+1</f>
        <v>#N/A</v>
      </c>
      <c r="Q48" s="2" t="e">
        <f>7-MATCH(Q$1,Analisi!$C48:$I48,0)+1</f>
        <v>#N/A</v>
      </c>
      <c r="R48" s="2" t="e">
        <f>7-MATCH(R$1,Analisi!$C48:$I48,0)+1</f>
        <v>#N/A</v>
      </c>
      <c r="S48" s="2" t="e">
        <f>7-MATCH(S$1,Analisi!$C48:$I48,0)+1</f>
        <v>#N/A</v>
      </c>
    </row>
    <row r="49" spans="1:55" x14ac:dyDescent="0.3">
      <c r="A49" s="1"/>
      <c r="B49" s="1"/>
      <c r="C49" s="1"/>
      <c r="D49" s="1"/>
      <c r="E49" s="1"/>
      <c r="F49" s="1"/>
      <c r="G49" s="1"/>
      <c r="H49" s="1"/>
      <c r="I49" s="1"/>
      <c r="K49" s="2">
        <f t="shared" si="143"/>
        <v>0</v>
      </c>
      <c r="L49" s="2">
        <f t="shared" si="144"/>
        <v>0</v>
      </c>
      <c r="M49" s="2" t="e">
        <f>7-MATCH(M$1,Analisi!$C49:$I49,0)+1</f>
        <v>#N/A</v>
      </c>
      <c r="N49" s="2" t="e">
        <f>7-MATCH(N$1,Analisi!$C49:$I49,0)+1</f>
        <v>#N/A</v>
      </c>
      <c r="O49" s="2" t="e">
        <f>7-MATCH(O$1,Analisi!$C49:$I49,0)+1</f>
        <v>#N/A</v>
      </c>
      <c r="P49" s="2" t="e">
        <f>7-MATCH(P$1,Analisi!$C49:$I49,0)+1</f>
        <v>#N/A</v>
      </c>
      <c r="Q49" s="2" t="e">
        <f>7-MATCH(Q$1,Analisi!$C49:$I49,0)+1</f>
        <v>#N/A</v>
      </c>
      <c r="R49" s="2" t="e">
        <f>7-MATCH(R$1,Analisi!$C49:$I49,0)+1</f>
        <v>#N/A</v>
      </c>
      <c r="S49" s="2" t="e">
        <f>7-MATCH(S$1,Analisi!$C49:$I49,0)+1</f>
        <v>#N/A</v>
      </c>
    </row>
    <row r="50" spans="1:55" x14ac:dyDescent="0.3">
      <c r="A50" s="1"/>
      <c r="B50" s="1"/>
      <c r="C50" s="1"/>
      <c r="D50" s="1"/>
      <c r="E50" s="1"/>
      <c r="F50" s="1"/>
      <c r="G50" s="1"/>
      <c r="H50" s="1"/>
      <c r="I50" s="1"/>
      <c r="K50" s="2">
        <f t="shared" si="143"/>
        <v>0</v>
      </c>
      <c r="L50" s="2">
        <f t="shared" si="144"/>
        <v>0</v>
      </c>
      <c r="M50" s="2" t="e">
        <f>7-MATCH(M$1,Analisi!$C50:$I50,0)+1</f>
        <v>#N/A</v>
      </c>
      <c r="N50" s="2" t="e">
        <f>7-MATCH(N$1,Analisi!$C50:$I50,0)+1</f>
        <v>#N/A</v>
      </c>
      <c r="O50" s="2" t="e">
        <f>7-MATCH(O$1,Analisi!$C50:$I50,0)+1</f>
        <v>#N/A</v>
      </c>
      <c r="P50" s="2" t="e">
        <f>7-MATCH(P$1,Analisi!$C50:$I50,0)+1</f>
        <v>#N/A</v>
      </c>
      <c r="Q50" s="2" t="e">
        <f>7-MATCH(Q$1,Analisi!$C50:$I50,0)+1</f>
        <v>#N/A</v>
      </c>
      <c r="R50" s="2" t="e">
        <f>7-MATCH(R$1,Analisi!$C50:$I50,0)+1</f>
        <v>#N/A</v>
      </c>
      <c r="S50" s="2" t="e">
        <f>7-MATCH(S$1,Analisi!$C50:$I50,0)+1</f>
        <v>#N/A</v>
      </c>
    </row>
    <row r="51" spans="1:55" x14ac:dyDescent="0.3">
      <c r="A51" s="1"/>
      <c r="B51" s="1"/>
      <c r="C51" s="1"/>
      <c r="D51" s="1"/>
      <c r="E51" s="1"/>
      <c r="F51" s="1"/>
      <c r="G51" s="1"/>
      <c r="H51" s="1"/>
      <c r="I51" s="1"/>
      <c r="K51" s="2">
        <f t="shared" si="143"/>
        <v>0</v>
      </c>
      <c r="L51" s="2">
        <f t="shared" si="144"/>
        <v>0</v>
      </c>
      <c r="M51" s="2" t="e">
        <f>7-MATCH(M$1,Analisi!$C51:$I51,0)+1</f>
        <v>#N/A</v>
      </c>
      <c r="N51" s="2" t="e">
        <f>7-MATCH(N$1,Analisi!$C51:$I51,0)+1</f>
        <v>#N/A</v>
      </c>
      <c r="O51" s="2" t="e">
        <f>7-MATCH(O$1,Analisi!$C51:$I51,0)+1</f>
        <v>#N/A</v>
      </c>
      <c r="P51" s="2" t="e">
        <f>7-MATCH(P$1,Analisi!$C51:$I51,0)+1</f>
        <v>#N/A</v>
      </c>
      <c r="Q51" s="2" t="e">
        <f>7-MATCH(Q$1,Analisi!$C51:$I51,0)+1</f>
        <v>#N/A</v>
      </c>
      <c r="R51" s="2" t="e">
        <f>7-MATCH(R$1,Analisi!$C51:$I51,0)+1</f>
        <v>#N/A</v>
      </c>
      <c r="S51" s="2" t="e">
        <f>7-MATCH(S$1,Analisi!$C51:$I51,0)+1</f>
        <v>#N/A</v>
      </c>
    </row>
    <row r="52" spans="1:55" x14ac:dyDescent="0.3">
      <c r="A52" s="1"/>
      <c r="B52" s="1"/>
      <c r="C52" s="1"/>
      <c r="D52" s="1"/>
      <c r="E52" s="1"/>
      <c r="F52" s="1"/>
      <c r="G52" s="1"/>
      <c r="H52" s="1"/>
      <c r="I52" s="1"/>
      <c r="K52" s="2">
        <f t="shared" si="143"/>
        <v>0</v>
      </c>
      <c r="L52" s="2">
        <f t="shared" si="144"/>
        <v>0</v>
      </c>
      <c r="M52" s="2" t="e">
        <f>7-MATCH(M$1,Analisi!$C52:$I52,0)+1</f>
        <v>#N/A</v>
      </c>
      <c r="N52" s="2" t="e">
        <f>7-MATCH(N$1,Analisi!$C52:$I52,0)+1</f>
        <v>#N/A</v>
      </c>
      <c r="O52" s="2" t="e">
        <f>7-MATCH(O$1,Analisi!$C52:$I52,0)+1</f>
        <v>#N/A</v>
      </c>
      <c r="P52" s="2" t="e">
        <f>7-MATCH(P$1,Analisi!$C52:$I52,0)+1</f>
        <v>#N/A</v>
      </c>
      <c r="Q52" s="2" t="e">
        <f>7-MATCH(Q$1,Analisi!$C52:$I52,0)+1</f>
        <v>#N/A</v>
      </c>
      <c r="R52" s="2" t="e">
        <f>7-MATCH(R$1,Analisi!$C52:$I52,0)+1</f>
        <v>#N/A</v>
      </c>
      <c r="S52" s="2" t="e">
        <f>7-MATCH(S$1,Analisi!$C52:$I52,0)+1</f>
        <v>#N/A</v>
      </c>
    </row>
    <row r="53" spans="1:55" x14ac:dyDescent="0.3">
      <c r="A53" s="1"/>
      <c r="B53" s="1"/>
      <c r="C53" s="1"/>
      <c r="D53" s="1"/>
      <c r="E53" s="1"/>
      <c r="F53" s="1"/>
      <c r="G53" s="1"/>
      <c r="H53" s="1"/>
      <c r="I53" s="1"/>
      <c r="K53" s="2">
        <f t="shared" si="143"/>
        <v>0</v>
      </c>
      <c r="L53" s="2">
        <f t="shared" si="144"/>
        <v>0</v>
      </c>
      <c r="M53" s="2" t="e">
        <f>7-MATCH(M$1,Analisi!$C53:$I53,0)+1</f>
        <v>#N/A</v>
      </c>
      <c r="N53" s="2" t="e">
        <f>7-MATCH(N$1,Analisi!$C53:$I53,0)+1</f>
        <v>#N/A</v>
      </c>
      <c r="O53" s="2" t="e">
        <f>7-MATCH(O$1,Analisi!$C53:$I53,0)+1</f>
        <v>#N/A</v>
      </c>
      <c r="P53" s="2" t="e">
        <f>7-MATCH(P$1,Analisi!$C53:$I53,0)+1</f>
        <v>#N/A</v>
      </c>
      <c r="Q53" s="2" t="e">
        <f>7-MATCH(Q$1,Analisi!$C53:$I53,0)+1</f>
        <v>#N/A</v>
      </c>
      <c r="R53" s="2" t="e">
        <f>7-MATCH(R$1,Analisi!$C53:$I53,0)+1</f>
        <v>#N/A</v>
      </c>
      <c r="S53" s="2" t="e">
        <f>7-MATCH(S$1,Analisi!$C53:$I53,0)+1</f>
        <v>#N/A</v>
      </c>
    </row>
    <row r="54" spans="1:55" x14ac:dyDescent="0.3">
      <c r="A54" s="1"/>
      <c r="B54" s="1"/>
      <c r="C54" s="1"/>
      <c r="D54" s="1"/>
      <c r="E54" s="1"/>
      <c r="F54" s="1"/>
      <c r="G54" s="1"/>
      <c r="H54" s="1"/>
      <c r="I54" s="1"/>
      <c r="K54" s="2">
        <f t="shared" si="143"/>
        <v>0</v>
      </c>
      <c r="L54" s="2">
        <f t="shared" si="144"/>
        <v>0</v>
      </c>
      <c r="M54" s="2" t="e">
        <f>7-MATCH(M$1,Analisi!$C54:$I54,0)+1</f>
        <v>#N/A</v>
      </c>
      <c r="N54" s="2" t="e">
        <f>7-MATCH(N$1,Analisi!$C54:$I54,0)+1</f>
        <v>#N/A</v>
      </c>
      <c r="O54" s="2" t="e">
        <f>7-MATCH(O$1,Analisi!$C54:$I54,0)+1</f>
        <v>#N/A</v>
      </c>
      <c r="P54" s="2" t="e">
        <f>7-MATCH(P$1,Analisi!$C54:$I54,0)+1</f>
        <v>#N/A</v>
      </c>
      <c r="Q54" s="2" t="e">
        <f>7-MATCH(Q$1,Analisi!$C54:$I54,0)+1</f>
        <v>#N/A</v>
      </c>
      <c r="R54" s="2" t="e">
        <f>7-MATCH(R$1,Analisi!$C54:$I54,0)+1</f>
        <v>#N/A</v>
      </c>
      <c r="S54" s="2" t="e">
        <f>7-MATCH(S$1,Analisi!$C54:$I54,0)+1</f>
        <v>#N/A</v>
      </c>
    </row>
    <row r="55" spans="1:55" x14ac:dyDescent="0.3">
      <c r="A55" s="1"/>
      <c r="B55" s="1"/>
      <c r="C55" s="1"/>
      <c r="D55" s="1"/>
      <c r="E55" s="1"/>
      <c r="F55" s="1"/>
      <c r="G55" s="1"/>
      <c r="H55" s="1"/>
      <c r="I55" s="1"/>
      <c r="K55" s="2">
        <f t="shared" si="143"/>
        <v>0</v>
      </c>
      <c r="L55" s="2">
        <f t="shared" si="144"/>
        <v>0</v>
      </c>
      <c r="M55" s="2" t="e">
        <f>7-MATCH(M$1,Analisi!$C55:$I55,0)+1</f>
        <v>#N/A</v>
      </c>
      <c r="N55" s="2" t="e">
        <f>7-MATCH(N$1,Analisi!$C55:$I55,0)+1</f>
        <v>#N/A</v>
      </c>
      <c r="O55" s="2" t="e">
        <f>7-MATCH(O$1,Analisi!$C55:$I55,0)+1</f>
        <v>#N/A</v>
      </c>
      <c r="P55" s="2" t="e">
        <f>7-MATCH(P$1,Analisi!$C55:$I55,0)+1</f>
        <v>#N/A</v>
      </c>
      <c r="Q55" s="2" t="e">
        <f>7-MATCH(Q$1,Analisi!$C55:$I55,0)+1</f>
        <v>#N/A</v>
      </c>
      <c r="R55" s="2" t="e">
        <f>7-MATCH(R$1,Analisi!$C55:$I55,0)+1</f>
        <v>#N/A</v>
      </c>
      <c r="S55" s="2" t="e">
        <f>7-MATCH(S$1,Analisi!$C55:$I55,0)+1</f>
        <v>#N/A</v>
      </c>
    </row>
    <row r="56" spans="1:55" x14ac:dyDescent="0.3">
      <c r="A56" s="1"/>
      <c r="B56" s="1"/>
      <c r="C56" s="1"/>
      <c r="D56" s="1"/>
      <c r="E56" s="1"/>
      <c r="F56" s="1"/>
      <c r="G56" s="1"/>
      <c r="H56" s="1"/>
      <c r="I56" s="1"/>
      <c r="K56" s="2">
        <f t="shared" ref="K56:K61" si="145">A56</f>
        <v>0</v>
      </c>
      <c r="L56" s="2">
        <f t="shared" ref="L56:L61" si="146">B56</f>
        <v>0</v>
      </c>
      <c r="M56" s="2" t="e">
        <f>7-MATCH(M$1,Analisi!$C56:$I56,0)+1</f>
        <v>#N/A</v>
      </c>
      <c r="N56" s="2" t="e">
        <f>7-MATCH(N$1,Analisi!$C56:$I56,0)+1</f>
        <v>#N/A</v>
      </c>
      <c r="O56" s="2" t="e">
        <f>7-MATCH(O$1,Analisi!$C56:$I56,0)+1</f>
        <v>#N/A</v>
      </c>
      <c r="P56" s="2" t="e">
        <f>7-MATCH(P$1,Analisi!$C56:$I56,0)+1</f>
        <v>#N/A</v>
      </c>
      <c r="Q56" s="2" t="e">
        <f>7-MATCH(Q$1,Analisi!$C56:$I56,0)+1</f>
        <v>#N/A</v>
      </c>
      <c r="R56" s="2" t="e">
        <f>7-MATCH(R$1,Analisi!$C56:$I56,0)+1</f>
        <v>#N/A</v>
      </c>
      <c r="S56" s="2" t="e">
        <f>7-MATCH(S$1,Analisi!$C56:$I56,0)+1</f>
        <v>#N/A</v>
      </c>
    </row>
    <row r="57" spans="1:55" x14ac:dyDescent="0.3">
      <c r="A57" s="1"/>
      <c r="B57" s="1"/>
      <c r="C57" s="1"/>
      <c r="D57" s="1"/>
      <c r="E57" s="1"/>
      <c r="F57" s="1"/>
      <c r="G57" s="1"/>
      <c r="H57" s="1"/>
      <c r="I57" s="1"/>
      <c r="K57" s="2">
        <f t="shared" si="145"/>
        <v>0</v>
      </c>
      <c r="L57" s="2">
        <f t="shared" si="146"/>
        <v>0</v>
      </c>
      <c r="M57" s="2" t="e">
        <f>7-MATCH(M$1,Analisi!$C57:$I57,0)+1</f>
        <v>#N/A</v>
      </c>
      <c r="N57" s="2" t="e">
        <f>7-MATCH(N$1,Analisi!$C57:$I57,0)+1</f>
        <v>#N/A</v>
      </c>
      <c r="O57" s="2" t="e">
        <f>7-MATCH(O$1,Analisi!$C57:$I57,0)+1</f>
        <v>#N/A</v>
      </c>
      <c r="P57" s="2" t="e">
        <f>7-MATCH(P$1,Analisi!$C57:$I57,0)+1</f>
        <v>#N/A</v>
      </c>
      <c r="Q57" s="2" t="e">
        <f>7-MATCH(Q$1,Analisi!$C57:$I57,0)+1</f>
        <v>#N/A</v>
      </c>
      <c r="R57" s="2" t="e">
        <f>7-MATCH(R$1,Analisi!$C57:$I57,0)+1</f>
        <v>#N/A</v>
      </c>
      <c r="S57" s="2" t="e">
        <f>7-MATCH(S$1,Analisi!$C57:$I57,0)+1</f>
        <v>#N/A</v>
      </c>
    </row>
    <row r="58" spans="1:55" x14ac:dyDescent="0.3">
      <c r="A58" s="1"/>
      <c r="B58" s="1"/>
      <c r="C58" s="1"/>
      <c r="D58" s="1"/>
      <c r="E58" s="1"/>
      <c r="F58" s="1"/>
      <c r="G58" s="1"/>
      <c r="H58" s="1"/>
      <c r="I58" s="1"/>
      <c r="K58" s="2">
        <f t="shared" si="145"/>
        <v>0</v>
      </c>
      <c r="L58" s="2">
        <f t="shared" si="146"/>
        <v>0</v>
      </c>
      <c r="M58" s="2" t="e">
        <f>7-MATCH(M$1,Analisi!$C58:$I58,0)+1</f>
        <v>#N/A</v>
      </c>
      <c r="N58" s="2" t="e">
        <f>7-MATCH(N$1,Analisi!$C58:$I58,0)+1</f>
        <v>#N/A</v>
      </c>
      <c r="O58" s="2" t="e">
        <f>7-MATCH(O$1,Analisi!$C58:$I58,0)+1</f>
        <v>#N/A</v>
      </c>
      <c r="P58" s="2" t="e">
        <f>7-MATCH(P$1,Analisi!$C58:$I58,0)+1</f>
        <v>#N/A</v>
      </c>
      <c r="Q58" s="2" t="e">
        <f>7-MATCH(Q$1,Analisi!$C58:$I58,0)+1</f>
        <v>#N/A</v>
      </c>
      <c r="R58" s="2" t="e">
        <f>7-MATCH(R$1,Analisi!$C58:$I58,0)+1</f>
        <v>#N/A</v>
      </c>
      <c r="S58" s="2" t="e">
        <f>7-MATCH(S$1,Analisi!$C58:$I58,0)+1</f>
        <v>#N/A</v>
      </c>
    </row>
    <row r="59" spans="1:55" x14ac:dyDescent="0.3">
      <c r="A59" s="1"/>
      <c r="B59" s="1"/>
      <c r="C59" s="1"/>
      <c r="D59" s="1"/>
      <c r="E59" s="1"/>
      <c r="F59" s="1"/>
      <c r="G59" s="1"/>
      <c r="H59" s="1"/>
      <c r="I59" s="1"/>
      <c r="K59" s="2">
        <f t="shared" si="145"/>
        <v>0</v>
      </c>
      <c r="L59" s="2">
        <f t="shared" si="146"/>
        <v>0</v>
      </c>
      <c r="M59" s="2" t="e">
        <f>7-MATCH(M$1,Analisi!$C59:$I59,0)+1</f>
        <v>#N/A</v>
      </c>
      <c r="N59" s="2" t="e">
        <f>7-MATCH(N$1,Analisi!$C59:$I59,0)+1</f>
        <v>#N/A</v>
      </c>
      <c r="O59" s="2" t="e">
        <f>7-MATCH(O$1,Analisi!$C59:$I59,0)+1</f>
        <v>#N/A</v>
      </c>
      <c r="P59" s="2" t="e">
        <f>7-MATCH(P$1,Analisi!$C59:$I59,0)+1</f>
        <v>#N/A</v>
      </c>
      <c r="Q59" s="2" t="e">
        <f>7-MATCH(Q$1,Analisi!$C59:$I59,0)+1</f>
        <v>#N/A</v>
      </c>
      <c r="R59" s="2" t="e">
        <f>7-MATCH(R$1,Analisi!$C59:$I59,0)+1</f>
        <v>#N/A</v>
      </c>
      <c r="S59" s="2" t="e">
        <f>7-MATCH(S$1,Analisi!$C59:$I59,0)+1</f>
        <v>#N/A</v>
      </c>
      <c r="X59" t="s">
        <v>53</v>
      </c>
      <c r="Y59">
        <f>Y27-Y23</f>
        <v>0.56868268832451718</v>
      </c>
      <c r="Z59">
        <f t="shared" ref="Z59:AE59" si="147">Z27-Z23</f>
        <v>0.56868268832451718</v>
      </c>
      <c r="AA59">
        <f t="shared" si="147"/>
        <v>0.69296464556281645</v>
      </c>
      <c r="AB59">
        <f t="shared" si="147"/>
        <v>0.69296464556281645</v>
      </c>
      <c r="AC59">
        <f t="shared" si="147"/>
        <v>0.66407830863535955</v>
      </c>
      <c r="AD59">
        <f t="shared" si="147"/>
        <v>0.4849742261192857</v>
      </c>
      <c r="AE59">
        <f t="shared" si="147"/>
        <v>0.4849742261192857</v>
      </c>
      <c r="AK59">
        <f>AK27-AK23</f>
        <v>0.69296464556281645</v>
      </c>
      <c r="AL59">
        <f t="shared" ref="AL59:AQ59" si="148">AL27-AL23</f>
        <v>0.66407830863535944</v>
      </c>
      <c r="AM59">
        <f t="shared" si="148"/>
        <v>0.68585712797928999</v>
      </c>
      <c r="AN59">
        <f t="shared" si="148"/>
        <v>0.68585712797928977</v>
      </c>
      <c r="AO59">
        <f t="shared" si="148"/>
        <v>0.35693136595149477</v>
      </c>
      <c r="AP59">
        <f t="shared" si="148"/>
        <v>0.56868268832451718</v>
      </c>
      <c r="AQ59">
        <f t="shared" si="148"/>
        <v>0.69296464556281645</v>
      </c>
      <c r="AV59" t="s">
        <v>52</v>
      </c>
      <c r="AW59">
        <f>AW27-AW23</f>
        <v>0.56868268832451718</v>
      </c>
      <c r="AX59">
        <f t="shared" ref="AX59:BC59" si="149">AX27-AX23</f>
        <v>0.35693136595149477</v>
      </c>
      <c r="AY59">
        <f t="shared" si="149"/>
        <v>0.69296464556281645</v>
      </c>
      <c r="AZ59">
        <f t="shared" si="149"/>
        <v>0.68585712797928999</v>
      </c>
      <c r="BA59">
        <f t="shared" si="149"/>
        <v>0.35693136595149499</v>
      </c>
      <c r="BB59">
        <f t="shared" si="149"/>
        <v>0.68585712797928977</v>
      </c>
      <c r="BC59">
        <f t="shared" si="149"/>
        <v>0.56868268832451718</v>
      </c>
    </row>
    <row r="60" spans="1:55" x14ac:dyDescent="0.3">
      <c r="A60" s="1"/>
      <c r="B60" s="1"/>
      <c r="C60" s="1"/>
      <c r="D60" s="1"/>
      <c r="E60" s="1"/>
      <c r="F60" s="1"/>
      <c r="G60" s="1"/>
      <c r="H60" s="1"/>
      <c r="I60" s="1"/>
      <c r="K60" s="2">
        <f t="shared" si="145"/>
        <v>0</v>
      </c>
      <c r="L60" s="2">
        <f t="shared" si="146"/>
        <v>0</v>
      </c>
      <c r="M60" s="2" t="e">
        <f>7-MATCH(M$1,Analisi!$C60:$I60,0)+1</f>
        <v>#N/A</v>
      </c>
      <c r="N60" s="2" t="e">
        <f>7-MATCH(N$1,Analisi!$C60:$I60,0)+1</f>
        <v>#N/A</v>
      </c>
      <c r="O60" s="2" t="e">
        <f>7-MATCH(O$1,Analisi!$C60:$I60,0)+1</f>
        <v>#N/A</v>
      </c>
      <c r="P60" s="2" t="e">
        <f>7-MATCH(P$1,Analisi!$C60:$I60,0)+1</f>
        <v>#N/A</v>
      </c>
      <c r="Q60" s="2" t="e">
        <f>7-MATCH(Q$1,Analisi!$C60:$I60,0)+1</f>
        <v>#N/A</v>
      </c>
      <c r="R60" s="2" t="e">
        <f>7-MATCH(R$1,Analisi!$C60:$I60,0)+1</f>
        <v>#N/A</v>
      </c>
      <c r="S60" s="2" t="e">
        <f>7-MATCH(S$1,Analisi!$C60:$I60,0)+1</f>
        <v>#N/A</v>
      </c>
      <c r="X60" t="s">
        <v>54</v>
      </c>
      <c r="Y60">
        <f>Y23-Y28</f>
        <v>0.56868268832451718</v>
      </c>
      <c r="Z60">
        <f t="shared" ref="Z60:AE60" si="150">Z23-Z28</f>
        <v>0.56868268832451718</v>
      </c>
      <c r="AA60">
        <f t="shared" si="150"/>
        <v>0.69296464556281656</v>
      </c>
      <c r="AB60">
        <f t="shared" si="150"/>
        <v>0.69296464556281656</v>
      </c>
      <c r="AC60">
        <f t="shared" si="150"/>
        <v>0.66407830863535955</v>
      </c>
      <c r="AD60">
        <f t="shared" si="150"/>
        <v>0.48497422611928565</v>
      </c>
      <c r="AE60">
        <f t="shared" si="150"/>
        <v>0.48497422611928565</v>
      </c>
      <c r="AK60">
        <f>AK23-AK28</f>
        <v>0.69296464556281656</v>
      </c>
      <c r="AL60">
        <f t="shared" ref="AL60:AQ60" si="151">AL23-AL28</f>
        <v>0.66407830863535955</v>
      </c>
      <c r="AM60">
        <f t="shared" si="151"/>
        <v>0.68585712797928988</v>
      </c>
      <c r="AN60">
        <f t="shared" si="151"/>
        <v>0.68585712797928977</v>
      </c>
      <c r="AO60">
        <f t="shared" si="151"/>
        <v>0.35693136595149477</v>
      </c>
      <c r="AP60">
        <f t="shared" si="151"/>
        <v>0.56868268832451718</v>
      </c>
      <c r="AQ60">
        <f t="shared" si="151"/>
        <v>0.69296464556281656</v>
      </c>
      <c r="AW60">
        <f>AW23-AW28</f>
        <v>0.56868268832451718</v>
      </c>
      <c r="AX60">
        <f t="shared" ref="AX60:BC60" si="152">AX23-AX28</f>
        <v>0.35693136595149477</v>
      </c>
      <c r="AY60">
        <f>AY23-AY28</f>
        <v>0.69296464556281656</v>
      </c>
      <c r="AZ60">
        <f t="shared" si="152"/>
        <v>0.68585712797928988</v>
      </c>
      <c r="BA60">
        <f t="shared" si="152"/>
        <v>0.35693136595149488</v>
      </c>
      <c r="BB60">
        <f t="shared" si="152"/>
        <v>0.68585712797928977</v>
      </c>
      <c r="BC60">
        <f t="shared" si="152"/>
        <v>0.56868268832451718</v>
      </c>
    </row>
    <row r="61" spans="1:55" x14ac:dyDescent="0.3">
      <c r="A61" s="1"/>
      <c r="B61" s="1"/>
      <c r="C61" s="1"/>
      <c r="D61" s="1"/>
      <c r="E61" s="1"/>
      <c r="F61" s="1"/>
      <c r="G61" s="1"/>
      <c r="H61" s="1"/>
      <c r="I61" s="1"/>
      <c r="K61" s="2">
        <f t="shared" si="145"/>
        <v>0</v>
      </c>
      <c r="L61" s="2">
        <f t="shared" si="146"/>
        <v>0</v>
      </c>
      <c r="M61" s="2" t="e">
        <f>7-MATCH(M$1,Analisi!$C61:$I61,0)+1</f>
        <v>#N/A</v>
      </c>
      <c r="N61" s="2" t="e">
        <f>7-MATCH(N$1,Analisi!$C61:$I61,0)+1</f>
        <v>#N/A</v>
      </c>
      <c r="O61" s="2" t="e">
        <f>7-MATCH(O$1,Analisi!$C61:$I61,0)+1</f>
        <v>#N/A</v>
      </c>
      <c r="P61" s="2" t="e">
        <f>7-MATCH(P$1,Analisi!$C61:$I61,0)+1</f>
        <v>#N/A</v>
      </c>
      <c r="Q61" s="2" t="e">
        <f>7-MATCH(Q$1,Analisi!$C61:$I61,0)+1</f>
        <v>#N/A</v>
      </c>
      <c r="R61" s="2" t="e">
        <f>7-MATCH(R$1,Analisi!$C61:$I61,0)+1</f>
        <v>#N/A</v>
      </c>
      <c r="S61" s="2" t="e">
        <f>7-MATCH(S$1,Analisi!$C61:$I61,0)+1</f>
        <v>#N/A</v>
      </c>
    </row>
    <row r="62" spans="1:55" x14ac:dyDescent="0.3">
      <c r="A62" s="1"/>
      <c r="B62" s="1"/>
      <c r="C62" s="1"/>
      <c r="D62" s="1"/>
      <c r="E62" s="1"/>
      <c r="F62" s="1"/>
      <c r="G62" s="1"/>
      <c r="H62" s="1"/>
      <c r="I62" s="1"/>
      <c r="K62" s="2">
        <f t="shared" ref="K62:K67" si="153">A62</f>
        <v>0</v>
      </c>
      <c r="L62" s="2">
        <f t="shared" ref="L62:L67" si="154">B62</f>
        <v>0</v>
      </c>
      <c r="M62" s="2" t="e">
        <f>7-MATCH(M$1,Analisi!$C62:$I62,0)+1</f>
        <v>#N/A</v>
      </c>
      <c r="N62" s="2" t="e">
        <f>7-MATCH(N$1,Analisi!$C62:$I62,0)+1</f>
        <v>#N/A</v>
      </c>
      <c r="O62" s="2" t="e">
        <f>7-MATCH(O$1,Analisi!$C62:$I62,0)+1</f>
        <v>#N/A</v>
      </c>
      <c r="P62" s="2" t="e">
        <f>7-MATCH(P$1,Analisi!$C62:$I62,0)+1</f>
        <v>#N/A</v>
      </c>
      <c r="Q62" s="2" t="e">
        <f>7-MATCH(Q$1,Analisi!$C62:$I62,0)+1</f>
        <v>#N/A</v>
      </c>
      <c r="R62" s="2" t="e">
        <f>7-MATCH(R$1,Analisi!$C62:$I62,0)+1</f>
        <v>#N/A</v>
      </c>
      <c r="S62" s="2" t="e">
        <f>7-MATCH(S$1,Analisi!$C62:$I62,0)+1</f>
        <v>#N/A</v>
      </c>
    </row>
    <row r="63" spans="1:55" x14ac:dyDescent="0.3">
      <c r="A63" s="1"/>
      <c r="B63" s="1"/>
      <c r="C63" s="1"/>
      <c r="D63" s="1"/>
      <c r="E63" s="1"/>
      <c r="F63" s="1"/>
      <c r="G63" s="1"/>
      <c r="H63" s="1"/>
      <c r="I63" s="1"/>
      <c r="K63" s="2">
        <f t="shared" si="153"/>
        <v>0</v>
      </c>
      <c r="L63" s="2">
        <f t="shared" si="154"/>
        <v>0</v>
      </c>
      <c r="M63" s="2" t="e">
        <f>7-MATCH(M$1,Analisi!$C63:$I63,0)+1</f>
        <v>#N/A</v>
      </c>
      <c r="N63" s="2" t="e">
        <f>7-MATCH(N$1,Analisi!$C63:$I63,0)+1</f>
        <v>#N/A</v>
      </c>
      <c r="O63" s="2" t="e">
        <f>7-MATCH(O$1,Analisi!$C63:$I63,0)+1</f>
        <v>#N/A</v>
      </c>
      <c r="P63" s="2" t="e">
        <f>7-MATCH(P$1,Analisi!$C63:$I63,0)+1</f>
        <v>#N/A</v>
      </c>
      <c r="Q63" s="2" t="e">
        <f>7-MATCH(Q$1,Analisi!$C63:$I63,0)+1</f>
        <v>#N/A</v>
      </c>
      <c r="R63" s="2" t="e">
        <f>7-MATCH(R$1,Analisi!$C63:$I63,0)+1</f>
        <v>#N/A</v>
      </c>
      <c r="S63" s="2" t="e">
        <f>7-MATCH(S$1,Analisi!$C63:$I63,0)+1</f>
        <v>#N/A</v>
      </c>
    </row>
    <row r="64" spans="1:55" x14ac:dyDescent="0.3">
      <c r="A64" s="1"/>
      <c r="B64" s="1"/>
      <c r="C64" s="1"/>
      <c r="D64" s="1"/>
      <c r="E64" s="1"/>
      <c r="F64" s="1"/>
      <c r="G64" s="1"/>
      <c r="H64" s="1"/>
      <c r="I64" s="1"/>
      <c r="K64" s="2">
        <f t="shared" si="153"/>
        <v>0</v>
      </c>
      <c r="L64" s="2">
        <f t="shared" si="154"/>
        <v>0</v>
      </c>
      <c r="M64" s="2" t="e">
        <f>7-MATCH(M$1,Analisi!$C64:$I64,0)+1</f>
        <v>#N/A</v>
      </c>
      <c r="N64" s="2" t="e">
        <f>7-MATCH(N$1,Analisi!$C64:$I64,0)+1</f>
        <v>#N/A</v>
      </c>
      <c r="O64" s="2" t="e">
        <f>7-MATCH(O$1,Analisi!$C64:$I64,0)+1</f>
        <v>#N/A</v>
      </c>
      <c r="P64" s="2" t="e">
        <f>7-MATCH(P$1,Analisi!$C64:$I64,0)+1</f>
        <v>#N/A</v>
      </c>
      <c r="Q64" s="2" t="e">
        <f>7-MATCH(Q$1,Analisi!$C64:$I64,0)+1</f>
        <v>#N/A</v>
      </c>
      <c r="R64" s="2" t="e">
        <f>7-MATCH(R$1,Analisi!$C64:$I64,0)+1</f>
        <v>#N/A</v>
      </c>
      <c r="S64" s="2" t="e">
        <f>7-MATCH(S$1,Analisi!$C64:$I64,0)+1</f>
        <v>#N/A</v>
      </c>
    </row>
    <row r="65" spans="1:19" x14ac:dyDescent="0.3">
      <c r="A65" s="1"/>
      <c r="B65" s="1"/>
      <c r="C65" s="1"/>
      <c r="D65" s="1"/>
      <c r="E65" s="1"/>
      <c r="F65" s="1"/>
      <c r="G65" s="1"/>
      <c r="H65" s="1"/>
      <c r="I65" s="1"/>
      <c r="K65" s="2">
        <f t="shared" si="153"/>
        <v>0</v>
      </c>
      <c r="L65" s="2">
        <f t="shared" si="154"/>
        <v>0</v>
      </c>
      <c r="M65" s="2" t="e">
        <f>7-MATCH(M$1,Analisi!$C65:$I65,0)+1</f>
        <v>#N/A</v>
      </c>
      <c r="N65" s="2" t="e">
        <f>7-MATCH(N$1,Analisi!$C65:$I65,0)+1</f>
        <v>#N/A</v>
      </c>
      <c r="O65" s="2" t="e">
        <f>7-MATCH(O$1,Analisi!$C65:$I65,0)+1</f>
        <v>#N/A</v>
      </c>
      <c r="P65" s="2" t="e">
        <f>7-MATCH(P$1,Analisi!$C65:$I65,0)+1</f>
        <v>#N/A</v>
      </c>
      <c r="Q65" s="2" t="e">
        <f>7-MATCH(Q$1,Analisi!$C65:$I65,0)+1</f>
        <v>#N/A</v>
      </c>
      <c r="R65" s="2" t="e">
        <f>7-MATCH(R$1,Analisi!$C65:$I65,0)+1</f>
        <v>#N/A</v>
      </c>
      <c r="S65" s="2" t="e">
        <f>7-MATCH(S$1,Analisi!$C65:$I65,0)+1</f>
        <v>#N/A</v>
      </c>
    </row>
    <row r="66" spans="1:19" x14ac:dyDescent="0.3">
      <c r="A66" s="1"/>
      <c r="B66" s="1"/>
      <c r="C66" s="1"/>
      <c r="D66" s="1"/>
      <c r="E66" s="1"/>
      <c r="F66" s="1"/>
      <c r="G66" s="1"/>
      <c r="H66" s="1"/>
      <c r="I66" s="1"/>
      <c r="K66" s="2">
        <f t="shared" si="153"/>
        <v>0</v>
      </c>
      <c r="L66" s="2">
        <f t="shared" si="154"/>
        <v>0</v>
      </c>
      <c r="M66" s="2" t="e">
        <f>7-MATCH(M$1,Analisi!$C66:$I66,0)+1</f>
        <v>#N/A</v>
      </c>
      <c r="N66" s="2" t="e">
        <f>7-MATCH(N$1,Analisi!$C66:$I66,0)+1</f>
        <v>#N/A</v>
      </c>
      <c r="O66" s="2" t="e">
        <f>7-MATCH(O$1,Analisi!$C66:$I66,0)+1</f>
        <v>#N/A</v>
      </c>
      <c r="P66" s="2" t="e">
        <f>7-MATCH(P$1,Analisi!$C66:$I66,0)+1</f>
        <v>#N/A</v>
      </c>
      <c r="Q66" s="2" t="e">
        <f>7-MATCH(Q$1,Analisi!$C66:$I66,0)+1</f>
        <v>#N/A</v>
      </c>
      <c r="R66" s="2" t="e">
        <f>7-MATCH(R$1,Analisi!$C66:$I66,0)+1</f>
        <v>#N/A</v>
      </c>
      <c r="S66" s="2" t="e">
        <f>7-MATCH(S$1,Analisi!$C66:$I66,0)+1</f>
        <v>#N/A</v>
      </c>
    </row>
    <row r="67" spans="1:19" x14ac:dyDescent="0.3">
      <c r="A67" s="1"/>
      <c r="B67" s="1"/>
      <c r="C67" s="1"/>
      <c r="D67" s="1"/>
      <c r="E67" s="1"/>
      <c r="F67" s="1"/>
      <c r="G67" s="1"/>
      <c r="H67" s="1"/>
      <c r="I67" s="1"/>
      <c r="K67" s="2">
        <f t="shared" si="153"/>
        <v>0</v>
      </c>
      <c r="L67" s="2">
        <f t="shared" si="154"/>
        <v>0</v>
      </c>
      <c r="M67" s="2" t="e">
        <f>7-MATCH(M$1,Analisi!$C67:$I67,0)+1</f>
        <v>#N/A</v>
      </c>
      <c r="N67" s="2" t="e">
        <f>7-MATCH(N$1,Analisi!$C67:$I67,0)+1</f>
        <v>#N/A</v>
      </c>
      <c r="O67" s="2" t="e">
        <f>7-MATCH(O$1,Analisi!$C67:$I67,0)+1</f>
        <v>#N/A</v>
      </c>
      <c r="P67" s="2" t="e">
        <f>7-MATCH(P$1,Analisi!$C67:$I67,0)+1</f>
        <v>#N/A</v>
      </c>
      <c r="Q67" s="2" t="e">
        <f>7-MATCH(Q$1,Analisi!$C67:$I67,0)+1</f>
        <v>#N/A</v>
      </c>
      <c r="R67" s="2" t="e">
        <f>7-MATCH(R$1,Analisi!$C67:$I67,0)+1</f>
        <v>#N/A</v>
      </c>
      <c r="S67" s="2" t="e">
        <f>7-MATCH(S$1,Analisi!$C67:$I67,0)+1</f>
        <v>#N/A</v>
      </c>
    </row>
    <row r="68" spans="1:19" x14ac:dyDescent="0.3">
      <c r="A68" s="1"/>
      <c r="B68" s="1"/>
      <c r="C68" s="1"/>
      <c r="D68" s="1"/>
      <c r="E68" s="1"/>
      <c r="F68" s="1"/>
      <c r="G68" s="1"/>
      <c r="H68" s="1"/>
      <c r="I68" s="1"/>
      <c r="K68" s="2">
        <f t="shared" ref="K68:K74" si="155">A68</f>
        <v>0</v>
      </c>
      <c r="L68" s="2">
        <f t="shared" ref="L68:L74" si="156">B68</f>
        <v>0</v>
      </c>
      <c r="M68" s="2" t="e">
        <f>7-MATCH(M$1,Analisi!$C68:$I68,0)+1</f>
        <v>#N/A</v>
      </c>
      <c r="N68" s="2" t="e">
        <f>7-MATCH(N$1,Analisi!$C68:$I68,0)+1</f>
        <v>#N/A</v>
      </c>
      <c r="O68" s="2" t="e">
        <f>7-MATCH(O$1,Analisi!$C68:$I68,0)+1</f>
        <v>#N/A</v>
      </c>
      <c r="P68" s="2" t="e">
        <f>7-MATCH(P$1,Analisi!$C68:$I68,0)+1</f>
        <v>#N/A</v>
      </c>
      <c r="Q68" s="2" t="e">
        <f>7-MATCH(Q$1,Analisi!$C68:$I68,0)+1</f>
        <v>#N/A</v>
      </c>
      <c r="R68" s="2" t="e">
        <f>7-MATCH(R$1,Analisi!$C68:$I68,0)+1</f>
        <v>#N/A</v>
      </c>
      <c r="S68" s="2" t="e">
        <f>7-MATCH(S$1,Analisi!$C68:$I68,0)+1</f>
        <v>#N/A</v>
      </c>
    </row>
    <row r="69" spans="1:19" x14ac:dyDescent="0.3">
      <c r="A69" s="1"/>
      <c r="B69" s="1"/>
      <c r="C69" s="1"/>
      <c r="D69" s="1"/>
      <c r="E69" s="1"/>
      <c r="F69" s="1"/>
      <c r="G69" s="1"/>
      <c r="H69" s="1"/>
      <c r="I69" s="1"/>
      <c r="K69" s="2">
        <f t="shared" si="155"/>
        <v>0</v>
      </c>
      <c r="L69" s="2">
        <f t="shared" si="156"/>
        <v>0</v>
      </c>
      <c r="M69" s="2" t="e">
        <f>7-MATCH(M$1,Analisi!$C69:$I69,0)+1</f>
        <v>#N/A</v>
      </c>
      <c r="N69" s="2" t="e">
        <f>7-MATCH(N$1,Analisi!$C69:$I69,0)+1</f>
        <v>#N/A</v>
      </c>
      <c r="O69" s="2" t="e">
        <f>7-MATCH(O$1,Analisi!$C69:$I69,0)+1</f>
        <v>#N/A</v>
      </c>
      <c r="P69" s="2" t="e">
        <f>7-MATCH(P$1,Analisi!$C69:$I69,0)+1</f>
        <v>#N/A</v>
      </c>
      <c r="Q69" s="2" t="e">
        <f>7-MATCH(Q$1,Analisi!$C69:$I69,0)+1</f>
        <v>#N/A</v>
      </c>
      <c r="R69" s="2" t="e">
        <f>7-MATCH(R$1,Analisi!$C69:$I69,0)+1</f>
        <v>#N/A</v>
      </c>
      <c r="S69" s="2" t="e">
        <f>7-MATCH(S$1,Analisi!$C69:$I69,0)+1</f>
        <v>#N/A</v>
      </c>
    </row>
    <row r="70" spans="1:19" x14ac:dyDescent="0.3">
      <c r="A70" s="1"/>
      <c r="B70" s="1"/>
      <c r="C70" s="1"/>
      <c r="D70" s="1"/>
      <c r="E70" s="1"/>
      <c r="F70" s="1"/>
      <c r="G70" s="1"/>
      <c r="H70" s="1"/>
      <c r="I70" s="1"/>
      <c r="K70" s="2">
        <f t="shared" si="155"/>
        <v>0</v>
      </c>
      <c r="L70" s="2">
        <f t="shared" si="156"/>
        <v>0</v>
      </c>
      <c r="M70" s="2" t="e">
        <f>7-MATCH(M$1,Analisi!$C70:$I70,0)+1</f>
        <v>#N/A</v>
      </c>
      <c r="N70" s="2" t="e">
        <f>7-MATCH(N$1,Analisi!$C70:$I70,0)+1</f>
        <v>#N/A</v>
      </c>
      <c r="O70" s="2" t="e">
        <f>7-MATCH(O$1,Analisi!$C70:$I70,0)+1</f>
        <v>#N/A</v>
      </c>
      <c r="P70" s="2" t="e">
        <f>7-MATCH(P$1,Analisi!$C70:$I70,0)+1</f>
        <v>#N/A</v>
      </c>
      <c r="Q70" s="2" t="e">
        <f>7-MATCH(Q$1,Analisi!$C70:$I70,0)+1</f>
        <v>#N/A</v>
      </c>
      <c r="R70" s="2" t="e">
        <f>7-MATCH(R$1,Analisi!$C70:$I70,0)+1</f>
        <v>#N/A</v>
      </c>
      <c r="S70" s="2" t="e">
        <f>7-MATCH(S$1,Analisi!$C70:$I70,0)+1</f>
        <v>#N/A</v>
      </c>
    </row>
    <row r="71" spans="1:19" x14ac:dyDescent="0.3">
      <c r="A71" s="1"/>
      <c r="B71" s="1"/>
      <c r="C71" s="1"/>
      <c r="D71" s="1"/>
      <c r="E71" s="1"/>
      <c r="F71" s="1"/>
      <c r="G71" s="1"/>
      <c r="H71" s="1"/>
      <c r="I71" s="1"/>
      <c r="K71" s="2">
        <f t="shared" si="155"/>
        <v>0</v>
      </c>
      <c r="L71" s="2">
        <f t="shared" si="156"/>
        <v>0</v>
      </c>
      <c r="M71" s="2" t="e">
        <f>7-MATCH(M$1,Analisi!$C71:$I71,0)+1</f>
        <v>#N/A</v>
      </c>
      <c r="N71" s="2" t="e">
        <f>7-MATCH(N$1,Analisi!$C71:$I71,0)+1</f>
        <v>#N/A</v>
      </c>
      <c r="O71" s="2" t="e">
        <f>7-MATCH(O$1,Analisi!$C71:$I71,0)+1</f>
        <v>#N/A</v>
      </c>
      <c r="P71" s="2" t="e">
        <f>7-MATCH(P$1,Analisi!$C71:$I71,0)+1</f>
        <v>#N/A</v>
      </c>
      <c r="Q71" s="2" t="e">
        <f>7-MATCH(Q$1,Analisi!$C71:$I71,0)+1</f>
        <v>#N/A</v>
      </c>
      <c r="R71" s="2" t="e">
        <f>7-MATCH(R$1,Analisi!$C71:$I71,0)+1</f>
        <v>#N/A</v>
      </c>
      <c r="S71" s="2" t="e">
        <f>7-MATCH(S$1,Analisi!$C71:$I71,0)+1</f>
        <v>#N/A</v>
      </c>
    </row>
    <row r="72" spans="1:19" x14ac:dyDescent="0.3">
      <c r="A72" s="1"/>
      <c r="B72" s="1"/>
      <c r="C72" s="1"/>
      <c r="D72" s="1"/>
      <c r="E72" s="1"/>
      <c r="F72" s="1"/>
      <c r="G72" s="1"/>
      <c r="H72" s="1"/>
      <c r="I72" s="1"/>
      <c r="K72" s="2">
        <f t="shared" si="155"/>
        <v>0</v>
      </c>
      <c r="L72" s="2">
        <f t="shared" si="156"/>
        <v>0</v>
      </c>
      <c r="M72" s="2" t="e">
        <f>7-MATCH(M$1,Analisi!$C72:$I72,0)+1</f>
        <v>#N/A</v>
      </c>
      <c r="N72" s="2" t="e">
        <f>7-MATCH(N$1,Analisi!$C72:$I72,0)+1</f>
        <v>#N/A</v>
      </c>
      <c r="O72" s="2" t="e">
        <f>7-MATCH(O$1,Analisi!$C72:$I72,0)+1</f>
        <v>#N/A</v>
      </c>
      <c r="P72" s="2" t="e">
        <f>7-MATCH(P$1,Analisi!$C72:$I72,0)+1</f>
        <v>#N/A</v>
      </c>
      <c r="Q72" s="2" t="e">
        <f>7-MATCH(Q$1,Analisi!$C72:$I72,0)+1</f>
        <v>#N/A</v>
      </c>
      <c r="R72" s="2" t="e">
        <f>7-MATCH(R$1,Analisi!$C72:$I72,0)+1</f>
        <v>#N/A</v>
      </c>
      <c r="S72" s="2" t="e">
        <f>7-MATCH(S$1,Analisi!$C72:$I72,0)+1</f>
        <v>#N/A</v>
      </c>
    </row>
    <row r="73" spans="1:19" x14ac:dyDescent="0.3">
      <c r="A73" s="1"/>
      <c r="B73" s="1"/>
      <c r="C73" s="1"/>
      <c r="D73" s="1"/>
      <c r="E73" s="1"/>
      <c r="F73" s="1"/>
      <c r="G73" s="1"/>
      <c r="H73" s="1"/>
      <c r="I73" s="1"/>
      <c r="K73" s="2">
        <f t="shared" si="155"/>
        <v>0</v>
      </c>
      <c r="L73" s="2">
        <f t="shared" si="156"/>
        <v>0</v>
      </c>
      <c r="M73" s="2" t="e">
        <f>7-MATCH(M$1,Analisi!$C73:$I73,0)+1</f>
        <v>#N/A</v>
      </c>
      <c r="N73" s="2" t="e">
        <f>7-MATCH(N$1,Analisi!$C73:$I73,0)+1</f>
        <v>#N/A</v>
      </c>
      <c r="O73" s="2" t="e">
        <f>7-MATCH(O$1,Analisi!$C73:$I73,0)+1</f>
        <v>#N/A</v>
      </c>
      <c r="P73" s="2" t="e">
        <f>7-MATCH(P$1,Analisi!$C73:$I73,0)+1</f>
        <v>#N/A</v>
      </c>
      <c r="Q73" s="2" t="e">
        <f>7-MATCH(Q$1,Analisi!$C73:$I73,0)+1</f>
        <v>#N/A</v>
      </c>
      <c r="R73" s="2" t="e">
        <f>7-MATCH(R$1,Analisi!$C73:$I73,0)+1</f>
        <v>#N/A</v>
      </c>
      <c r="S73" s="2" t="e">
        <f>7-MATCH(S$1,Analisi!$C73:$I73,0)+1</f>
        <v>#N/A</v>
      </c>
    </row>
    <row r="74" spans="1:19" x14ac:dyDescent="0.3">
      <c r="A74" s="1"/>
      <c r="B74" s="1"/>
      <c r="C74" s="1"/>
      <c r="D74" s="1"/>
      <c r="E74" s="1"/>
      <c r="F74" s="1"/>
      <c r="G74" s="1"/>
      <c r="H74" s="1"/>
      <c r="I74" s="1"/>
      <c r="K74" s="2">
        <f t="shared" si="155"/>
        <v>0</v>
      </c>
      <c r="L74" s="2">
        <f t="shared" si="156"/>
        <v>0</v>
      </c>
      <c r="M74" s="2" t="e">
        <f>7-MATCH(M$1,Analisi!$C74:$I74,0)+1</f>
        <v>#N/A</v>
      </c>
      <c r="N74" s="2" t="e">
        <f>7-MATCH(N$1,Analisi!$C74:$I74,0)+1</f>
        <v>#N/A</v>
      </c>
      <c r="O74" s="2" t="e">
        <f>7-MATCH(O$1,Analisi!$C74:$I74,0)+1</f>
        <v>#N/A</v>
      </c>
      <c r="P74" s="2" t="e">
        <f>7-MATCH(P$1,Analisi!$C74:$I74,0)+1</f>
        <v>#N/A</v>
      </c>
      <c r="Q74" s="2" t="e">
        <f>7-MATCH(Q$1,Analisi!$C74:$I74,0)+1</f>
        <v>#N/A</v>
      </c>
      <c r="R74" s="2" t="e">
        <f>7-MATCH(R$1,Analisi!$C74:$I74,0)+1</f>
        <v>#N/A</v>
      </c>
      <c r="S74" s="2" t="e">
        <f>7-MATCH(S$1,Analisi!$C74:$I74,0)+1</f>
        <v>#N/A</v>
      </c>
    </row>
    <row r="75" spans="1:19" x14ac:dyDescent="0.3">
      <c r="A75" s="1"/>
      <c r="B75" s="1"/>
      <c r="C75" s="1"/>
      <c r="D75" s="1"/>
      <c r="E75" s="1"/>
      <c r="F75" s="1"/>
      <c r="G75" s="1"/>
      <c r="H75" s="1"/>
      <c r="I75" s="1"/>
      <c r="K75" s="2">
        <f t="shared" ref="K75:K138" si="157">A75</f>
        <v>0</v>
      </c>
      <c r="L75" s="2">
        <f t="shared" ref="L75:L138" si="158">B75</f>
        <v>0</v>
      </c>
      <c r="M75" s="2" t="e">
        <f>7-MATCH(M$1,Analisi!$C75:$I75,0)+1</f>
        <v>#N/A</v>
      </c>
      <c r="N75" s="2" t="e">
        <f>7-MATCH(N$1,Analisi!$C75:$I75,0)+1</f>
        <v>#N/A</v>
      </c>
      <c r="O75" s="2" t="e">
        <f>7-MATCH(O$1,Analisi!$C75:$I75,0)+1</f>
        <v>#N/A</v>
      </c>
      <c r="P75" s="2" t="e">
        <f>7-MATCH(P$1,Analisi!$C75:$I75,0)+1</f>
        <v>#N/A</v>
      </c>
      <c r="Q75" s="2" t="e">
        <f>7-MATCH(Q$1,Analisi!$C75:$I75,0)+1</f>
        <v>#N/A</v>
      </c>
      <c r="R75" s="2" t="e">
        <f>7-MATCH(R$1,Analisi!$C75:$I75,0)+1</f>
        <v>#N/A</v>
      </c>
      <c r="S75" s="2" t="e">
        <f>7-MATCH(S$1,Analisi!$C75:$I75,0)+1</f>
        <v>#N/A</v>
      </c>
    </row>
    <row r="76" spans="1:19" x14ac:dyDescent="0.3">
      <c r="A76" s="1"/>
      <c r="B76" s="1"/>
      <c r="C76" s="1"/>
      <c r="D76" s="1"/>
      <c r="E76" s="1"/>
      <c r="F76" s="1"/>
      <c r="G76" s="1"/>
      <c r="H76" s="1"/>
      <c r="I76" s="1"/>
      <c r="K76" s="2">
        <f t="shared" si="157"/>
        <v>0</v>
      </c>
      <c r="L76" s="2">
        <f t="shared" si="158"/>
        <v>0</v>
      </c>
      <c r="M76" s="2" t="e">
        <f>7-MATCH(M$1,Analisi!$C76:$I76,0)+1</f>
        <v>#N/A</v>
      </c>
      <c r="N76" s="2" t="e">
        <f>7-MATCH(N$1,Analisi!$C76:$I76,0)+1</f>
        <v>#N/A</v>
      </c>
      <c r="O76" s="2" t="e">
        <f>7-MATCH(O$1,Analisi!$C76:$I76,0)+1</f>
        <v>#N/A</v>
      </c>
      <c r="P76" s="2" t="e">
        <f>7-MATCH(P$1,Analisi!$C76:$I76,0)+1</f>
        <v>#N/A</v>
      </c>
      <c r="Q76" s="2" t="e">
        <f>7-MATCH(Q$1,Analisi!$C76:$I76,0)+1</f>
        <v>#N/A</v>
      </c>
      <c r="R76" s="2" t="e">
        <f>7-MATCH(R$1,Analisi!$C76:$I76,0)+1</f>
        <v>#N/A</v>
      </c>
      <c r="S76" s="2" t="e">
        <f>7-MATCH(S$1,Analisi!$C76:$I76,0)+1</f>
        <v>#N/A</v>
      </c>
    </row>
    <row r="77" spans="1:19" x14ac:dyDescent="0.3">
      <c r="A77" s="1"/>
      <c r="B77" s="1"/>
      <c r="C77" s="1"/>
      <c r="D77" s="1"/>
      <c r="E77" s="1"/>
      <c r="F77" s="1"/>
      <c r="G77" s="1"/>
      <c r="H77" s="1"/>
      <c r="I77" s="1"/>
      <c r="K77" s="2">
        <f t="shared" si="157"/>
        <v>0</v>
      </c>
      <c r="L77" s="2">
        <f t="shared" si="158"/>
        <v>0</v>
      </c>
      <c r="M77" s="2" t="e">
        <f>7-MATCH(M$1,Analisi!$C77:$I77,0)+1</f>
        <v>#N/A</v>
      </c>
      <c r="N77" s="2" t="e">
        <f>7-MATCH(N$1,Analisi!$C77:$I77,0)+1</f>
        <v>#N/A</v>
      </c>
      <c r="O77" s="2" t="e">
        <f>7-MATCH(O$1,Analisi!$C77:$I77,0)+1</f>
        <v>#N/A</v>
      </c>
      <c r="P77" s="2" t="e">
        <f>7-MATCH(P$1,Analisi!$C77:$I77,0)+1</f>
        <v>#N/A</v>
      </c>
      <c r="Q77" s="2" t="e">
        <f>7-MATCH(Q$1,Analisi!$C77:$I77,0)+1</f>
        <v>#N/A</v>
      </c>
      <c r="R77" s="2" t="e">
        <f>7-MATCH(R$1,Analisi!$C77:$I77,0)+1</f>
        <v>#N/A</v>
      </c>
      <c r="S77" s="2" t="e">
        <f>7-MATCH(S$1,Analisi!$C77:$I77,0)+1</f>
        <v>#N/A</v>
      </c>
    </row>
    <row r="78" spans="1:19" x14ac:dyDescent="0.3">
      <c r="A78" s="1"/>
      <c r="B78" s="1"/>
      <c r="C78" s="1"/>
      <c r="D78" s="1"/>
      <c r="E78" s="1"/>
      <c r="F78" s="1"/>
      <c r="G78" s="1"/>
      <c r="H78" s="1"/>
      <c r="I78" s="1"/>
      <c r="K78" s="2">
        <f t="shared" si="157"/>
        <v>0</v>
      </c>
      <c r="L78" s="2">
        <f t="shared" si="158"/>
        <v>0</v>
      </c>
      <c r="M78" s="2" t="e">
        <f>7-MATCH(M$1,Analisi!$C78:$I78,0)+1</f>
        <v>#N/A</v>
      </c>
      <c r="N78" s="2" t="e">
        <f>7-MATCH(N$1,Analisi!$C78:$I78,0)+1</f>
        <v>#N/A</v>
      </c>
      <c r="O78" s="2" t="e">
        <f>7-MATCH(O$1,Analisi!$C78:$I78,0)+1</f>
        <v>#N/A</v>
      </c>
      <c r="P78" s="2" t="e">
        <f>7-MATCH(P$1,Analisi!$C78:$I78,0)+1</f>
        <v>#N/A</v>
      </c>
      <c r="Q78" s="2" t="e">
        <f>7-MATCH(Q$1,Analisi!$C78:$I78,0)+1</f>
        <v>#N/A</v>
      </c>
      <c r="R78" s="2" t="e">
        <f>7-MATCH(R$1,Analisi!$C78:$I78,0)+1</f>
        <v>#N/A</v>
      </c>
      <c r="S78" s="2" t="e">
        <f>7-MATCH(S$1,Analisi!$C78:$I78,0)+1</f>
        <v>#N/A</v>
      </c>
    </row>
    <row r="79" spans="1:19" x14ac:dyDescent="0.3">
      <c r="A79" s="1"/>
      <c r="B79" s="1"/>
      <c r="C79" s="1"/>
      <c r="D79" s="1"/>
      <c r="E79" s="1"/>
      <c r="F79" s="1"/>
      <c r="G79" s="1"/>
      <c r="H79" s="1"/>
      <c r="I79" s="1"/>
      <c r="K79" s="2">
        <f t="shared" si="157"/>
        <v>0</v>
      </c>
      <c r="L79" s="2">
        <f t="shared" si="158"/>
        <v>0</v>
      </c>
      <c r="M79" s="2" t="e">
        <f>7-MATCH(M$1,Analisi!$C79:$I79,0)+1</f>
        <v>#N/A</v>
      </c>
      <c r="N79" s="2" t="e">
        <f>7-MATCH(N$1,Analisi!$C79:$I79,0)+1</f>
        <v>#N/A</v>
      </c>
      <c r="O79" s="2" t="e">
        <f>7-MATCH(O$1,Analisi!$C79:$I79,0)+1</f>
        <v>#N/A</v>
      </c>
      <c r="P79" s="2" t="e">
        <f>7-MATCH(P$1,Analisi!$C79:$I79,0)+1</f>
        <v>#N/A</v>
      </c>
      <c r="Q79" s="2" t="e">
        <f>7-MATCH(Q$1,Analisi!$C79:$I79,0)+1</f>
        <v>#N/A</v>
      </c>
      <c r="R79" s="2" t="e">
        <f>7-MATCH(R$1,Analisi!$C79:$I79,0)+1</f>
        <v>#N/A</v>
      </c>
      <c r="S79" s="2" t="e">
        <f>7-MATCH(S$1,Analisi!$C79:$I79,0)+1</f>
        <v>#N/A</v>
      </c>
    </row>
    <row r="80" spans="1:19" x14ac:dyDescent="0.3">
      <c r="A80" s="1"/>
      <c r="B80" s="1"/>
      <c r="C80" s="1"/>
      <c r="D80" s="1"/>
      <c r="E80" s="1"/>
      <c r="F80" s="1"/>
      <c r="G80" s="1"/>
      <c r="H80" s="1"/>
      <c r="I80" s="1"/>
      <c r="K80" s="2">
        <f t="shared" si="157"/>
        <v>0</v>
      </c>
      <c r="L80" s="2">
        <f t="shared" si="158"/>
        <v>0</v>
      </c>
      <c r="M80" s="2" t="e">
        <f>7-MATCH(M$1,Analisi!$C80:$I80,0)+1</f>
        <v>#N/A</v>
      </c>
      <c r="N80" s="2" t="e">
        <f>7-MATCH(N$1,Analisi!$C80:$I80,0)+1</f>
        <v>#N/A</v>
      </c>
      <c r="O80" s="2" t="e">
        <f>7-MATCH(O$1,Analisi!$C80:$I80,0)+1</f>
        <v>#N/A</v>
      </c>
      <c r="P80" s="2" t="e">
        <f>7-MATCH(P$1,Analisi!$C80:$I80,0)+1</f>
        <v>#N/A</v>
      </c>
      <c r="Q80" s="2" t="e">
        <f>7-MATCH(Q$1,Analisi!$C80:$I80,0)+1</f>
        <v>#N/A</v>
      </c>
      <c r="R80" s="2" t="e">
        <f>7-MATCH(R$1,Analisi!$C80:$I80,0)+1</f>
        <v>#N/A</v>
      </c>
      <c r="S80" s="2" t="e">
        <f>7-MATCH(S$1,Analisi!$C80:$I80,0)+1</f>
        <v>#N/A</v>
      </c>
    </row>
    <row r="81" spans="1:19" x14ac:dyDescent="0.3">
      <c r="A81" s="1"/>
      <c r="B81" s="1"/>
      <c r="C81" s="1"/>
      <c r="D81" s="1"/>
      <c r="E81" s="1"/>
      <c r="F81" s="1"/>
      <c r="G81" s="1"/>
      <c r="H81" s="1"/>
      <c r="I81" s="1"/>
      <c r="K81" s="2">
        <f t="shared" si="157"/>
        <v>0</v>
      </c>
      <c r="L81" s="2">
        <f t="shared" si="158"/>
        <v>0</v>
      </c>
      <c r="M81" s="2" t="e">
        <f>7-MATCH(M$1,Analisi!$C81:$I81,0)+1</f>
        <v>#N/A</v>
      </c>
      <c r="N81" s="2" t="e">
        <f>7-MATCH(N$1,Analisi!$C81:$I81,0)+1</f>
        <v>#N/A</v>
      </c>
      <c r="O81" s="2" t="e">
        <f>7-MATCH(O$1,Analisi!$C81:$I81,0)+1</f>
        <v>#N/A</v>
      </c>
      <c r="P81" s="2" t="e">
        <f>7-MATCH(P$1,Analisi!$C81:$I81,0)+1</f>
        <v>#N/A</v>
      </c>
      <c r="Q81" s="2" t="e">
        <f>7-MATCH(Q$1,Analisi!$C81:$I81,0)+1</f>
        <v>#N/A</v>
      </c>
      <c r="R81" s="2" t="e">
        <f>7-MATCH(R$1,Analisi!$C81:$I81,0)+1</f>
        <v>#N/A</v>
      </c>
      <c r="S81" s="2" t="e">
        <f>7-MATCH(S$1,Analisi!$C81:$I81,0)+1</f>
        <v>#N/A</v>
      </c>
    </row>
    <row r="82" spans="1:19" x14ac:dyDescent="0.3">
      <c r="A82" s="1"/>
      <c r="B82" s="1"/>
      <c r="C82" s="1"/>
      <c r="D82" s="1"/>
      <c r="E82" s="1"/>
      <c r="F82" s="1"/>
      <c r="G82" s="1"/>
      <c r="H82" s="1"/>
      <c r="I82" s="1"/>
      <c r="K82" s="2">
        <f t="shared" si="157"/>
        <v>0</v>
      </c>
      <c r="L82" s="2">
        <f t="shared" si="158"/>
        <v>0</v>
      </c>
      <c r="M82" s="2" t="e">
        <f>7-MATCH(M$1,Analisi!$C82:$I82,0)+1</f>
        <v>#N/A</v>
      </c>
      <c r="N82" s="2" t="e">
        <f>7-MATCH(N$1,Analisi!$C82:$I82,0)+1</f>
        <v>#N/A</v>
      </c>
      <c r="O82" s="2" t="e">
        <f>7-MATCH(O$1,Analisi!$C82:$I82,0)+1</f>
        <v>#N/A</v>
      </c>
      <c r="P82" s="2" t="e">
        <f>7-MATCH(P$1,Analisi!$C82:$I82,0)+1</f>
        <v>#N/A</v>
      </c>
      <c r="Q82" s="2" t="e">
        <f>7-MATCH(Q$1,Analisi!$C82:$I82,0)+1</f>
        <v>#N/A</v>
      </c>
      <c r="R82" s="2" t="e">
        <f>7-MATCH(R$1,Analisi!$C82:$I82,0)+1</f>
        <v>#N/A</v>
      </c>
      <c r="S82" s="2" t="e">
        <f>7-MATCH(S$1,Analisi!$C82:$I82,0)+1</f>
        <v>#N/A</v>
      </c>
    </row>
    <row r="83" spans="1:19" x14ac:dyDescent="0.3">
      <c r="A83" s="1"/>
      <c r="B83" s="1"/>
      <c r="C83" s="1"/>
      <c r="D83" s="1"/>
      <c r="E83" s="1"/>
      <c r="F83" s="1"/>
      <c r="G83" s="1"/>
      <c r="H83" s="1"/>
      <c r="I83" s="1"/>
      <c r="K83" s="2">
        <f t="shared" si="157"/>
        <v>0</v>
      </c>
      <c r="L83" s="2">
        <f t="shared" si="158"/>
        <v>0</v>
      </c>
      <c r="M83" s="2" t="e">
        <f>7-MATCH(M$1,Analisi!$C83:$I83,0)+1</f>
        <v>#N/A</v>
      </c>
      <c r="N83" s="2" t="e">
        <f>7-MATCH(N$1,Analisi!$C83:$I83,0)+1</f>
        <v>#N/A</v>
      </c>
      <c r="O83" s="2" t="e">
        <f>7-MATCH(O$1,Analisi!$C83:$I83,0)+1</f>
        <v>#N/A</v>
      </c>
      <c r="P83" s="2" t="e">
        <f>7-MATCH(P$1,Analisi!$C83:$I83,0)+1</f>
        <v>#N/A</v>
      </c>
      <c r="Q83" s="2" t="e">
        <f>7-MATCH(Q$1,Analisi!$C83:$I83,0)+1</f>
        <v>#N/A</v>
      </c>
      <c r="R83" s="2" t="e">
        <f>7-MATCH(R$1,Analisi!$C83:$I83,0)+1</f>
        <v>#N/A</v>
      </c>
      <c r="S83" s="2" t="e">
        <f>7-MATCH(S$1,Analisi!$C83:$I83,0)+1</f>
        <v>#N/A</v>
      </c>
    </row>
    <row r="84" spans="1:19" x14ac:dyDescent="0.3">
      <c r="A84" s="1"/>
      <c r="B84" s="1"/>
      <c r="C84" s="1"/>
      <c r="D84" s="1"/>
      <c r="E84" s="1"/>
      <c r="F84" s="1"/>
      <c r="G84" s="1"/>
      <c r="H84" s="1"/>
      <c r="I84" s="1"/>
      <c r="K84" s="2">
        <f t="shared" si="157"/>
        <v>0</v>
      </c>
      <c r="L84" s="2">
        <f t="shared" si="158"/>
        <v>0</v>
      </c>
      <c r="M84" s="2" t="e">
        <f>7-MATCH(M$1,Analisi!$C84:$I84,0)+1</f>
        <v>#N/A</v>
      </c>
      <c r="N84" s="2" t="e">
        <f>7-MATCH(N$1,Analisi!$C84:$I84,0)+1</f>
        <v>#N/A</v>
      </c>
      <c r="O84" s="2" t="e">
        <f>7-MATCH(O$1,Analisi!$C84:$I84,0)+1</f>
        <v>#N/A</v>
      </c>
      <c r="P84" s="2" t="e">
        <f>7-MATCH(P$1,Analisi!$C84:$I84,0)+1</f>
        <v>#N/A</v>
      </c>
      <c r="Q84" s="2" t="e">
        <f>7-MATCH(Q$1,Analisi!$C84:$I84,0)+1</f>
        <v>#N/A</v>
      </c>
      <c r="R84" s="2" t="e">
        <f>7-MATCH(R$1,Analisi!$C84:$I84,0)+1</f>
        <v>#N/A</v>
      </c>
      <c r="S84" s="2" t="e">
        <f>7-MATCH(S$1,Analisi!$C84:$I84,0)+1</f>
        <v>#N/A</v>
      </c>
    </row>
    <row r="85" spans="1:19" x14ac:dyDescent="0.3">
      <c r="A85" s="1"/>
      <c r="B85" s="1"/>
      <c r="C85" s="1"/>
      <c r="D85" s="1"/>
      <c r="E85" s="1"/>
      <c r="F85" s="1"/>
      <c r="G85" s="1"/>
      <c r="H85" s="1"/>
      <c r="I85" s="1"/>
      <c r="K85" s="2">
        <f t="shared" si="157"/>
        <v>0</v>
      </c>
      <c r="L85" s="2">
        <f t="shared" si="158"/>
        <v>0</v>
      </c>
      <c r="M85" s="2" t="e">
        <f>7-MATCH(M$1,Analisi!$C85:$I85,0)+1</f>
        <v>#N/A</v>
      </c>
      <c r="N85" s="2" t="e">
        <f>7-MATCH(N$1,Analisi!$C85:$I85,0)+1</f>
        <v>#N/A</v>
      </c>
      <c r="O85" s="2" t="e">
        <f>7-MATCH(O$1,Analisi!$C85:$I85,0)+1</f>
        <v>#N/A</v>
      </c>
      <c r="P85" s="2" t="e">
        <f>7-MATCH(P$1,Analisi!$C85:$I85,0)+1</f>
        <v>#N/A</v>
      </c>
      <c r="Q85" s="2" t="e">
        <f>7-MATCH(Q$1,Analisi!$C85:$I85,0)+1</f>
        <v>#N/A</v>
      </c>
      <c r="R85" s="2" t="e">
        <f>7-MATCH(R$1,Analisi!$C85:$I85,0)+1</f>
        <v>#N/A</v>
      </c>
      <c r="S85" s="2" t="e">
        <f>7-MATCH(S$1,Analisi!$C85:$I85,0)+1</f>
        <v>#N/A</v>
      </c>
    </row>
    <row r="86" spans="1:19" x14ac:dyDescent="0.3">
      <c r="A86" s="1"/>
      <c r="B86" s="1"/>
      <c r="C86" s="1"/>
      <c r="D86" s="1"/>
      <c r="E86" s="1"/>
      <c r="F86" s="1"/>
      <c r="G86" s="1"/>
      <c r="H86" s="1"/>
      <c r="I86" s="1"/>
      <c r="K86" s="2">
        <f t="shared" si="157"/>
        <v>0</v>
      </c>
      <c r="L86" s="2">
        <f t="shared" si="158"/>
        <v>0</v>
      </c>
      <c r="M86" s="2" t="e">
        <f>7-MATCH(M$1,Analisi!$C86:$I86,0)+1</f>
        <v>#N/A</v>
      </c>
      <c r="N86" s="2" t="e">
        <f>7-MATCH(N$1,Analisi!$C86:$I86,0)+1</f>
        <v>#N/A</v>
      </c>
      <c r="O86" s="2" t="e">
        <f>7-MATCH(O$1,Analisi!$C86:$I86,0)+1</f>
        <v>#N/A</v>
      </c>
      <c r="P86" s="2" t="e">
        <f>7-MATCH(P$1,Analisi!$C86:$I86,0)+1</f>
        <v>#N/A</v>
      </c>
      <c r="Q86" s="2" t="e">
        <f>7-MATCH(Q$1,Analisi!$C86:$I86,0)+1</f>
        <v>#N/A</v>
      </c>
      <c r="R86" s="2" t="e">
        <f>7-MATCH(R$1,Analisi!$C86:$I86,0)+1</f>
        <v>#N/A</v>
      </c>
      <c r="S86" s="2" t="e">
        <f>7-MATCH(S$1,Analisi!$C86:$I86,0)+1</f>
        <v>#N/A</v>
      </c>
    </row>
    <row r="87" spans="1:19" x14ac:dyDescent="0.3">
      <c r="A87" s="1"/>
      <c r="B87" s="1"/>
      <c r="C87" s="1"/>
      <c r="D87" s="1"/>
      <c r="E87" s="1"/>
      <c r="F87" s="1"/>
      <c r="G87" s="1"/>
      <c r="H87" s="1"/>
      <c r="I87" s="1"/>
      <c r="K87" s="2">
        <f t="shared" si="157"/>
        <v>0</v>
      </c>
      <c r="L87" s="2">
        <f t="shared" si="158"/>
        <v>0</v>
      </c>
      <c r="M87" s="2" t="e">
        <f>7-MATCH(M$1,Analisi!$C87:$I87,0)+1</f>
        <v>#N/A</v>
      </c>
      <c r="N87" s="2" t="e">
        <f>7-MATCH(N$1,Analisi!$C87:$I87,0)+1</f>
        <v>#N/A</v>
      </c>
      <c r="O87" s="2" t="e">
        <f>7-MATCH(O$1,Analisi!$C87:$I87,0)+1</f>
        <v>#N/A</v>
      </c>
      <c r="P87" s="2" t="e">
        <f>7-MATCH(P$1,Analisi!$C87:$I87,0)+1</f>
        <v>#N/A</v>
      </c>
      <c r="Q87" s="2" t="e">
        <f>7-MATCH(Q$1,Analisi!$C87:$I87,0)+1</f>
        <v>#N/A</v>
      </c>
      <c r="R87" s="2" t="e">
        <f>7-MATCH(R$1,Analisi!$C87:$I87,0)+1</f>
        <v>#N/A</v>
      </c>
      <c r="S87" s="2" t="e">
        <f>7-MATCH(S$1,Analisi!$C87:$I87,0)+1</f>
        <v>#N/A</v>
      </c>
    </row>
    <row r="88" spans="1:19" x14ac:dyDescent="0.3">
      <c r="A88" s="1"/>
      <c r="B88" s="1"/>
      <c r="C88" s="1"/>
      <c r="D88" s="1"/>
      <c r="E88" s="1"/>
      <c r="F88" s="1"/>
      <c r="G88" s="1"/>
      <c r="H88" s="1"/>
      <c r="I88" s="1"/>
      <c r="K88" s="2">
        <f t="shared" si="157"/>
        <v>0</v>
      </c>
      <c r="L88" s="2">
        <f t="shared" si="158"/>
        <v>0</v>
      </c>
      <c r="M88" s="2" t="e">
        <f>7-MATCH(M$1,Analisi!$C88:$I88,0)+1</f>
        <v>#N/A</v>
      </c>
      <c r="N88" s="2" t="e">
        <f>7-MATCH(N$1,Analisi!$C88:$I88,0)+1</f>
        <v>#N/A</v>
      </c>
      <c r="O88" s="2" t="e">
        <f>7-MATCH(O$1,Analisi!$C88:$I88,0)+1</f>
        <v>#N/A</v>
      </c>
      <c r="P88" s="2" t="e">
        <f>7-MATCH(P$1,Analisi!$C88:$I88,0)+1</f>
        <v>#N/A</v>
      </c>
      <c r="Q88" s="2" t="e">
        <f>7-MATCH(Q$1,Analisi!$C88:$I88,0)+1</f>
        <v>#N/A</v>
      </c>
      <c r="R88" s="2" t="e">
        <f>7-MATCH(R$1,Analisi!$C88:$I88,0)+1</f>
        <v>#N/A</v>
      </c>
      <c r="S88" s="2" t="e">
        <f>7-MATCH(S$1,Analisi!$C88:$I88,0)+1</f>
        <v>#N/A</v>
      </c>
    </row>
    <row r="89" spans="1:19" x14ac:dyDescent="0.3">
      <c r="A89" s="1"/>
      <c r="B89" s="1"/>
      <c r="C89" s="1"/>
      <c r="D89" s="1"/>
      <c r="E89" s="1"/>
      <c r="F89" s="1"/>
      <c r="G89" s="1"/>
      <c r="H89" s="1"/>
      <c r="I89" s="1"/>
      <c r="K89" s="2">
        <f t="shared" si="157"/>
        <v>0</v>
      </c>
      <c r="L89" s="2">
        <f t="shared" ref="L89:L96" si="159">B89</f>
        <v>0</v>
      </c>
      <c r="M89" s="2" t="e">
        <f>7-MATCH(M$1,Analisi!$C89:$I89,0)+1</f>
        <v>#N/A</v>
      </c>
      <c r="N89" s="2" t="e">
        <f>7-MATCH(N$1,Analisi!$C89:$I89,0)+1</f>
        <v>#N/A</v>
      </c>
      <c r="O89" s="2" t="e">
        <f>7-MATCH(O$1,Analisi!$C89:$I89,0)+1</f>
        <v>#N/A</v>
      </c>
      <c r="P89" s="2" t="e">
        <f>7-MATCH(P$1,Analisi!$C89:$I89,0)+1</f>
        <v>#N/A</v>
      </c>
      <c r="Q89" s="2" t="e">
        <f>7-MATCH(Q$1,Analisi!$C89:$I89,0)+1</f>
        <v>#N/A</v>
      </c>
      <c r="R89" s="2" t="e">
        <f>7-MATCH(R$1,Analisi!$C89:$I89,0)+1</f>
        <v>#N/A</v>
      </c>
      <c r="S89" s="2" t="e">
        <f>7-MATCH(S$1,Analisi!$C89:$I89,0)+1</f>
        <v>#N/A</v>
      </c>
    </row>
    <row r="90" spans="1:19" x14ac:dyDescent="0.3">
      <c r="A90" s="1"/>
      <c r="B90" s="1"/>
      <c r="C90" s="1"/>
      <c r="D90" s="1"/>
      <c r="E90" s="1"/>
      <c r="F90" s="1"/>
      <c r="G90" s="1"/>
      <c r="H90" s="1"/>
      <c r="I90" s="1"/>
      <c r="K90" s="2">
        <f t="shared" si="157"/>
        <v>0</v>
      </c>
      <c r="L90" s="2">
        <f t="shared" si="159"/>
        <v>0</v>
      </c>
      <c r="M90" s="2" t="e">
        <f>7-MATCH(M$1,Analisi!$C90:$I90,0)+1</f>
        <v>#N/A</v>
      </c>
      <c r="N90" s="2" t="e">
        <f>7-MATCH(N$1,Analisi!$C90:$I90,0)+1</f>
        <v>#N/A</v>
      </c>
      <c r="O90" s="2" t="e">
        <f>7-MATCH(O$1,Analisi!$C90:$I90,0)+1</f>
        <v>#N/A</v>
      </c>
      <c r="P90" s="2" t="e">
        <f>7-MATCH(P$1,Analisi!$C90:$I90,0)+1</f>
        <v>#N/A</v>
      </c>
      <c r="Q90" s="2" t="e">
        <f>7-MATCH(Q$1,Analisi!$C90:$I90,0)+1</f>
        <v>#N/A</v>
      </c>
      <c r="R90" s="2" t="e">
        <f>7-MATCH(R$1,Analisi!$C90:$I90,0)+1</f>
        <v>#N/A</v>
      </c>
      <c r="S90" s="2" t="e">
        <f>7-MATCH(S$1,Analisi!$C90:$I90,0)+1</f>
        <v>#N/A</v>
      </c>
    </row>
    <row r="91" spans="1:19" x14ac:dyDescent="0.3">
      <c r="A91" s="1"/>
      <c r="B91" s="1"/>
      <c r="C91" s="1"/>
      <c r="D91" s="1"/>
      <c r="E91" s="1"/>
      <c r="F91" s="1"/>
      <c r="G91" s="1"/>
      <c r="H91" s="1"/>
      <c r="I91" s="1"/>
      <c r="K91" s="2">
        <f t="shared" si="157"/>
        <v>0</v>
      </c>
      <c r="L91" s="2">
        <f t="shared" si="159"/>
        <v>0</v>
      </c>
      <c r="M91" s="2" t="e">
        <f>7-MATCH(M$1,Analisi!$C91:$I91,0)+1</f>
        <v>#N/A</v>
      </c>
      <c r="N91" s="2" t="e">
        <f>7-MATCH(N$1,Analisi!$C91:$I91,0)+1</f>
        <v>#N/A</v>
      </c>
      <c r="O91" s="2" t="e">
        <f>7-MATCH(O$1,Analisi!$C91:$I91,0)+1</f>
        <v>#N/A</v>
      </c>
      <c r="P91" s="2" t="e">
        <f>7-MATCH(P$1,Analisi!$C91:$I91,0)+1</f>
        <v>#N/A</v>
      </c>
      <c r="Q91" s="2" t="e">
        <f>7-MATCH(Q$1,Analisi!$C91:$I91,0)+1</f>
        <v>#N/A</v>
      </c>
      <c r="R91" s="2" t="e">
        <f>7-MATCH(R$1,Analisi!$C91:$I91,0)+1</f>
        <v>#N/A</v>
      </c>
      <c r="S91" s="2" t="e">
        <f>7-MATCH(S$1,Analisi!$C91:$I91,0)+1</f>
        <v>#N/A</v>
      </c>
    </row>
    <row r="92" spans="1:19" x14ac:dyDescent="0.3">
      <c r="A92" s="1"/>
      <c r="B92" s="1"/>
      <c r="C92" s="1"/>
      <c r="D92" s="1"/>
      <c r="E92" s="1"/>
      <c r="F92" s="1"/>
      <c r="G92" s="1"/>
      <c r="H92" s="1"/>
      <c r="I92" s="1"/>
      <c r="K92" s="2">
        <f t="shared" si="157"/>
        <v>0</v>
      </c>
      <c r="L92" s="2">
        <f t="shared" si="159"/>
        <v>0</v>
      </c>
      <c r="M92" s="2" t="e">
        <f>7-MATCH(M$1,Analisi!$C92:$I92,0)+1</f>
        <v>#N/A</v>
      </c>
      <c r="N92" s="2" t="e">
        <f>7-MATCH(N$1,Analisi!$C92:$I92,0)+1</f>
        <v>#N/A</v>
      </c>
      <c r="O92" s="2" t="e">
        <f>7-MATCH(O$1,Analisi!$C92:$I92,0)+1</f>
        <v>#N/A</v>
      </c>
      <c r="P92" s="2" t="e">
        <f>7-MATCH(P$1,Analisi!$C92:$I92,0)+1</f>
        <v>#N/A</v>
      </c>
      <c r="Q92" s="2" t="e">
        <f>7-MATCH(Q$1,Analisi!$C92:$I92,0)+1</f>
        <v>#N/A</v>
      </c>
      <c r="R92" s="2" t="e">
        <f>7-MATCH(R$1,Analisi!$C92:$I92,0)+1</f>
        <v>#N/A</v>
      </c>
      <c r="S92" s="2" t="e">
        <f>7-MATCH(S$1,Analisi!$C92:$I92,0)+1</f>
        <v>#N/A</v>
      </c>
    </row>
    <row r="93" spans="1:19" x14ac:dyDescent="0.3">
      <c r="A93" s="1"/>
      <c r="B93" s="1"/>
      <c r="C93" s="1"/>
      <c r="D93" s="1"/>
      <c r="E93" s="1"/>
      <c r="F93" s="1"/>
      <c r="G93" s="1"/>
      <c r="H93" s="1"/>
      <c r="I93" s="1"/>
      <c r="K93" s="2">
        <f t="shared" si="157"/>
        <v>0</v>
      </c>
      <c r="L93" s="2">
        <f t="shared" si="159"/>
        <v>0</v>
      </c>
      <c r="M93" s="2" t="e">
        <f>7-MATCH(M$1,Analisi!$C93:$I93,0)+1</f>
        <v>#N/A</v>
      </c>
      <c r="N93" s="2" t="e">
        <f>7-MATCH(N$1,Analisi!$C93:$I93,0)+1</f>
        <v>#N/A</v>
      </c>
      <c r="O93" s="2" t="e">
        <f>7-MATCH(O$1,Analisi!$C93:$I93,0)+1</f>
        <v>#N/A</v>
      </c>
      <c r="P93" s="2" t="e">
        <f>7-MATCH(P$1,Analisi!$C93:$I93,0)+1</f>
        <v>#N/A</v>
      </c>
      <c r="Q93" s="2" t="e">
        <f>7-MATCH(Q$1,Analisi!$C93:$I93,0)+1</f>
        <v>#N/A</v>
      </c>
      <c r="R93" s="2" t="e">
        <f>7-MATCH(R$1,Analisi!$C93:$I93,0)+1</f>
        <v>#N/A</v>
      </c>
      <c r="S93" s="2" t="e">
        <f>7-MATCH(S$1,Analisi!$C93:$I93,0)+1</f>
        <v>#N/A</v>
      </c>
    </row>
    <row r="94" spans="1:19" x14ac:dyDescent="0.3">
      <c r="A94" s="1"/>
      <c r="B94" s="1"/>
      <c r="C94" s="1"/>
      <c r="D94" s="1"/>
      <c r="E94" s="1"/>
      <c r="F94" s="1"/>
      <c r="G94" s="1"/>
      <c r="H94" s="1"/>
      <c r="I94" s="1"/>
      <c r="K94" s="2">
        <f t="shared" si="157"/>
        <v>0</v>
      </c>
      <c r="L94" s="2">
        <f t="shared" si="159"/>
        <v>0</v>
      </c>
      <c r="M94" s="2" t="e">
        <f>7-MATCH(M$1,Analisi!$C94:$I94,0)+1</f>
        <v>#N/A</v>
      </c>
      <c r="N94" s="2" t="e">
        <f>7-MATCH(N$1,Analisi!$C94:$I94,0)+1</f>
        <v>#N/A</v>
      </c>
      <c r="O94" s="2" t="e">
        <f>7-MATCH(O$1,Analisi!$C94:$I94,0)+1</f>
        <v>#N/A</v>
      </c>
      <c r="P94" s="2" t="e">
        <f>7-MATCH(P$1,Analisi!$C94:$I94,0)+1</f>
        <v>#N/A</v>
      </c>
      <c r="Q94" s="2" t="e">
        <f>7-MATCH(Q$1,Analisi!$C94:$I94,0)+1</f>
        <v>#N/A</v>
      </c>
      <c r="R94" s="2" t="e">
        <f>7-MATCH(R$1,Analisi!$C94:$I94,0)+1</f>
        <v>#N/A</v>
      </c>
      <c r="S94" s="2" t="e">
        <f>7-MATCH(S$1,Analisi!$C94:$I94,0)+1</f>
        <v>#N/A</v>
      </c>
    </row>
    <row r="95" spans="1:19" x14ac:dyDescent="0.3">
      <c r="A95" s="1"/>
      <c r="B95" s="1"/>
      <c r="C95" s="1"/>
      <c r="D95" s="1"/>
      <c r="E95" s="1"/>
      <c r="F95" s="1"/>
      <c r="G95" s="1"/>
      <c r="H95" s="1"/>
      <c r="I95" s="1"/>
      <c r="K95" s="2">
        <f t="shared" ref="K95" si="160">A95</f>
        <v>0</v>
      </c>
      <c r="L95" s="2">
        <f t="shared" si="159"/>
        <v>0</v>
      </c>
      <c r="M95" s="2" t="e">
        <f>7-MATCH(M$1,Analisi!$C95:$I95,0)+1</f>
        <v>#N/A</v>
      </c>
      <c r="N95" s="2" t="e">
        <f>7-MATCH(N$1,Analisi!$C95:$I95,0)+1</f>
        <v>#N/A</v>
      </c>
      <c r="O95" s="2" t="e">
        <f>7-MATCH(O$1,Analisi!$C95:$I95,0)+1</f>
        <v>#N/A</v>
      </c>
      <c r="P95" s="2" t="e">
        <f>7-MATCH(P$1,Analisi!$C95:$I95,0)+1</f>
        <v>#N/A</v>
      </c>
      <c r="Q95" s="2" t="e">
        <f>7-MATCH(Q$1,Analisi!$C95:$I95,0)+1</f>
        <v>#N/A</v>
      </c>
      <c r="R95" s="2" t="e">
        <f>7-MATCH(R$1,Analisi!$C95:$I95,0)+1</f>
        <v>#N/A</v>
      </c>
      <c r="S95" s="2" t="e">
        <f>7-MATCH(S$1,Analisi!$C95:$I95,0)+1</f>
        <v>#N/A</v>
      </c>
    </row>
    <row r="96" spans="1:19" x14ac:dyDescent="0.3">
      <c r="A96" s="1"/>
      <c r="B96" s="1"/>
      <c r="C96" s="1"/>
      <c r="D96" s="1"/>
      <c r="E96" s="1"/>
      <c r="F96" s="1"/>
      <c r="G96" s="1"/>
      <c r="H96" s="1"/>
      <c r="I96" s="1"/>
      <c r="K96" s="2">
        <f t="shared" ref="K96:K97" si="161">A96</f>
        <v>0</v>
      </c>
      <c r="L96" s="2">
        <f t="shared" si="159"/>
        <v>0</v>
      </c>
      <c r="M96" s="2" t="e">
        <f>7-MATCH(M$1,Analisi!$C96:$I96,0)+1</f>
        <v>#N/A</v>
      </c>
      <c r="N96" s="2" t="e">
        <f>7-MATCH(N$1,Analisi!$C96:$I96,0)+1</f>
        <v>#N/A</v>
      </c>
      <c r="O96" s="2" t="e">
        <f>7-MATCH(O$1,Analisi!$C96:$I96,0)+1</f>
        <v>#N/A</v>
      </c>
      <c r="P96" s="2" t="e">
        <f>7-MATCH(P$1,Analisi!$C96:$I96,0)+1</f>
        <v>#N/A</v>
      </c>
      <c r="Q96" s="2" t="e">
        <f>7-MATCH(Q$1,Analisi!$C96:$I96,0)+1</f>
        <v>#N/A</v>
      </c>
      <c r="R96" s="2" t="e">
        <f>7-MATCH(R$1,Analisi!$C96:$I96,0)+1</f>
        <v>#N/A</v>
      </c>
      <c r="S96" s="2" t="e">
        <f>7-MATCH(S$1,Analisi!$C96:$I96,0)+1</f>
        <v>#N/A</v>
      </c>
    </row>
    <row r="97" spans="1:19" x14ac:dyDescent="0.3">
      <c r="A97" s="1"/>
      <c r="B97" s="1"/>
      <c r="C97" s="1"/>
      <c r="D97" s="1"/>
      <c r="E97" s="1"/>
      <c r="F97" s="1"/>
      <c r="G97" s="1"/>
      <c r="H97" s="1"/>
      <c r="I97" s="1"/>
      <c r="K97" s="2">
        <f t="shared" si="161"/>
        <v>0</v>
      </c>
      <c r="L97" s="2">
        <f t="shared" ref="L97" si="162">B97</f>
        <v>0</v>
      </c>
      <c r="M97" s="2" t="e">
        <f>7-MATCH(M$1,Analisi!$C97:$I97,0)+1</f>
        <v>#N/A</v>
      </c>
      <c r="N97" s="2" t="e">
        <f>7-MATCH(N$1,Analisi!$C97:$I97,0)+1</f>
        <v>#N/A</v>
      </c>
      <c r="O97" s="2" t="e">
        <f>7-MATCH(O$1,Analisi!$C97:$I97,0)+1</f>
        <v>#N/A</v>
      </c>
      <c r="P97" s="2" t="e">
        <f>7-MATCH(P$1,Analisi!$C97:$I97,0)+1</f>
        <v>#N/A</v>
      </c>
      <c r="Q97" s="2" t="e">
        <f>7-MATCH(Q$1,Analisi!$C97:$I97,0)+1</f>
        <v>#N/A</v>
      </c>
      <c r="R97" s="2" t="e">
        <f>7-MATCH(R$1,Analisi!$C97:$I97,0)+1</f>
        <v>#N/A</v>
      </c>
      <c r="S97" s="2" t="e">
        <f>7-MATCH(S$1,Analisi!$C97:$I97,0)+1</f>
        <v>#N/A</v>
      </c>
    </row>
    <row r="98" spans="1:19" x14ac:dyDescent="0.3">
      <c r="A98" s="1"/>
      <c r="B98" s="1"/>
      <c r="C98" s="1"/>
      <c r="D98" s="1"/>
      <c r="E98" s="1"/>
      <c r="F98" s="1"/>
      <c r="G98" s="1"/>
      <c r="H98" s="1"/>
      <c r="I98" s="1"/>
      <c r="K98" s="2">
        <f t="shared" si="157"/>
        <v>0</v>
      </c>
      <c r="L98" s="2">
        <f t="shared" si="158"/>
        <v>0</v>
      </c>
      <c r="M98" s="2" t="e">
        <f>7-MATCH(M$1,Analisi!$C98:$I98,0)+1</f>
        <v>#N/A</v>
      </c>
      <c r="N98" s="2" t="e">
        <f>7-MATCH(N$1,Analisi!$C98:$I98,0)+1</f>
        <v>#N/A</v>
      </c>
      <c r="O98" s="2" t="e">
        <f>7-MATCH(O$1,Analisi!$C98:$I98,0)+1</f>
        <v>#N/A</v>
      </c>
      <c r="P98" s="2" t="e">
        <f>7-MATCH(P$1,Analisi!$C98:$I98,0)+1</f>
        <v>#N/A</v>
      </c>
      <c r="Q98" s="2" t="e">
        <f>7-MATCH(Q$1,Analisi!$C98:$I98,0)+1</f>
        <v>#N/A</v>
      </c>
      <c r="R98" s="2" t="e">
        <f>7-MATCH(R$1,Analisi!$C98:$I98,0)+1</f>
        <v>#N/A</v>
      </c>
      <c r="S98" s="2" t="e">
        <f>7-MATCH(S$1,Analisi!$C98:$I98,0)+1</f>
        <v>#N/A</v>
      </c>
    </row>
    <row r="99" spans="1:19" x14ac:dyDescent="0.3">
      <c r="A99" s="1"/>
      <c r="B99" s="1"/>
      <c r="C99" s="1"/>
      <c r="D99" s="1"/>
      <c r="E99" s="1"/>
      <c r="F99" s="1"/>
      <c r="G99" s="1"/>
      <c r="H99" s="1"/>
      <c r="I99" s="1"/>
      <c r="K99" s="2">
        <f t="shared" si="157"/>
        <v>0</v>
      </c>
      <c r="L99" s="2">
        <f t="shared" si="158"/>
        <v>0</v>
      </c>
      <c r="M99" s="2" t="e">
        <f>7-MATCH(M$1,Analisi!$C99:$I99,0)+1</f>
        <v>#N/A</v>
      </c>
      <c r="N99" s="2" t="e">
        <f>7-MATCH(N$1,Analisi!$C99:$I99,0)+1</f>
        <v>#N/A</v>
      </c>
      <c r="O99" s="2" t="e">
        <f>7-MATCH(O$1,Analisi!$C99:$I99,0)+1</f>
        <v>#N/A</v>
      </c>
      <c r="P99" s="2" t="e">
        <f>7-MATCH(P$1,Analisi!$C99:$I99,0)+1</f>
        <v>#N/A</v>
      </c>
      <c r="Q99" s="2" t="e">
        <f>7-MATCH(Q$1,Analisi!$C99:$I99,0)+1</f>
        <v>#N/A</v>
      </c>
      <c r="R99" s="2" t="e">
        <f>7-MATCH(R$1,Analisi!$C99:$I99,0)+1</f>
        <v>#N/A</v>
      </c>
      <c r="S99" s="2" t="e">
        <f>7-MATCH(S$1,Analisi!$C99:$I99,0)+1</f>
        <v>#N/A</v>
      </c>
    </row>
    <row r="100" spans="1:19" x14ac:dyDescent="0.3">
      <c r="A100" s="1"/>
      <c r="B100" s="1"/>
      <c r="C100" s="1"/>
      <c r="D100" s="1"/>
      <c r="E100" s="1"/>
      <c r="F100" s="1"/>
      <c r="G100" s="1"/>
      <c r="H100" s="1"/>
      <c r="I100" s="1"/>
      <c r="K100" s="2">
        <f t="shared" si="157"/>
        <v>0</v>
      </c>
      <c r="L100" s="2">
        <f t="shared" si="158"/>
        <v>0</v>
      </c>
      <c r="M100" s="2" t="e">
        <f>7-MATCH(M$1,Analisi!$C100:$I100,0)+1</f>
        <v>#N/A</v>
      </c>
      <c r="N100" s="2" t="e">
        <f>7-MATCH(N$1,Analisi!$C100:$I100,0)+1</f>
        <v>#N/A</v>
      </c>
      <c r="O100" s="2" t="e">
        <f>7-MATCH(O$1,Analisi!$C100:$I100,0)+1</f>
        <v>#N/A</v>
      </c>
      <c r="P100" s="2" t="e">
        <f>7-MATCH(P$1,Analisi!$C100:$I100,0)+1</f>
        <v>#N/A</v>
      </c>
      <c r="Q100" s="2" t="e">
        <f>7-MATCH(Q$1,Analisi!$C100:$I100,0)+1</f>
        <v>#N/A</v>
      </c>
      <c r="R100" s="2" t="e">
        <f>7-MATCH(R$1,Analisi!$C100:$I100,0)+1</f>
        <v>#N/A</v>
      </c>
      <c r="S100" s="2" t="e">
        <f>7-MATCH(S$1,Analisi!$C100:$I100,0)+1</f>
        <v>#N/A</v>
      </c>
    </row>
    <row r="101" spans="1:19" x14ac:dyDescent="0.3">
      <c r="A101" s="1"/>
      <c r="B101" s="1"/>
      <c r="C101" s="1"/>
      <c r="D101" s="1"/>
      <c r="E101" s="1"/>
      <c r="F101" s="1"/>
      <c r="G101" s="1"/>
      <c r="H101" s="1"/>
      <c r="I101" s="1"/>
      <c r="K101" s="2">
        <f t="shared" si="157"/>
        <v>0</v>
      </c>
      <c r="L101" s="2">
        <f t="shared" si="158"/>
        <v>0</v>
      </c>
      <c r="M101" s="2" t="e">
        <f>7-MATCH(M$1,Analisi!$C101:$I101,0)+1</f>
        <v>#N/A</v>
      </c>
      <c r="N101" s="2" t="e">
        <f>7-MATCH(N$1,Analisi!$C101:$I101,0)+1</f>
        <v>#N/A</v>
      </c>
      <c r="O101" s="2" t="e">
        <f>7-MATCH(O$1,Analisi!$C101:$I101,0)+1</f>
        <v>#N/A</v>
      </c>
      <c r="P101" s="2" t="e">
        <f>7-MATCH(P$1,Analisi!$C101:$I101,0)+1</f>
        <v>#N/A</v>
      </c>
      <c r="Q101" s="2" t="e">
        <f>7-MATCH(Q$1,Analisi!$C101:$I101,0)+1</f>
        <v>#N/A</v>
      </c>
      <c r="R101" s="2" t="e">
        <f>7-MATCH(R$1,Analisi!$C101:$I101,0)+1</f>
        <v>#N/A</v>
      </c>
      <c r="S101" s="2" t="e">
        <f>7-MATCH(S$1,Analisi!$C101:$I101,0)+1</f>
        <v>#N/A</v>
      </c>
    </row>
    <row r="102" spans="1:19" x14ac:dyDescent="0.3">
      <c r="A102" s="1"/>
      <c r="B102" s="1"/>
      <c r="C102" s="1"/>
      <c r="D102" s="1"/>
      <c r="E102" s="1"/>
      <c r="F102" s="1"/>
      <c r="G102" s="1"/>
      <c r="H102" s="1"/>
      <c r="I102" s="1"/>
      <c r="K102" s="2">
        <f t="shared" si="157"/>
        <v>0</v>
      </c>
      <c r="L102" s="2">
        <f t="shared" si="158"/>
        <v>0</v>
      </c>
      <c r="M102" s="2" t="e">
        <f>7-MATCH(M$1,Analisi!$C102:$I102,0)+1</f>
        <v>#N/A</v>
      </c>
      <c r="N102" s="2" t="e">
        <f>7-MATCH(N$1,Analisi!$C102:$I102,0)+1</f>
        <v>#N/A</v>
      </c>
      <c r="O102" s="2" t="e">
        <f>7-MATCH(O$1,Analisi!$C102:$I102,0)+1</f>
        <v>#N/A</v>
      </c>
      <c r="P102" s="2" t="e">
        <f>7-MATCH(P$1,Analisi!$C102:$I102,0)+1</f>
        <v>#N/A</v>
      </c>
      <c r="Q102" s="2" t="e">
        <f>7-MATCH(Q$1,Analisi!$C102:$I102,0)+1</f>
        <v>#N/A</v>
      </c>
      <c r="R102" s="2" t="e">
        <f>7-MATCH(R$1,Analisi!$C102:$I102,0)+1</f>
        <v>#N/A</v>
      </c>
      <c r="S102" s="2" t="e">
        <f>7-MATCH(S$1,Analisi!$C102:$I102,0)+1</f>
        <v>#N/A</v>
      </c>
    </row>
    <row r="103" spans="1:19" x14ac:dyDescent="0.3">
      <c r="A103" s="1"/>
      <c r="B103" s="1"/>
      <c r="C103" s="1"/>
      <c r="D103" s="1"/>
      <c r="E103" s="1"/>
      <c r="F103" s="1"/>
      <c r="G103" s="1"/>
      <c r="H103" s="1"/>
      <c r="I103" s="1"/>
      <c r="K103" s="2">
        <f t="shared" si="157"/>
        <v>0</v>
      </c>
      <c r="L103" s="2">
        <f t="shared" si="158"/>
        <v>0</v>
      </c>
      <c r="M103" s="2" t="e">
        <f>7-MATCH(M$1,Analisi!$C103:$I103,0)+1</f>
        <v>#N/A</v>
      </c>
      <c r="N103" s="2" t="e">
        <f>7-MATCH(N$1,Analisi!$C103:$I103,0)+1</f>
        <v>#N/A</v>
      </c>
      <c r="O103" s="2" t="e">
        <f>7-MATCH(O$1,Analisi!$C103:$I103,0)+1</f>
        <v>#N/A</v>
      </c>
      <c r="P103" s="2" t="e">
        <f>7-MATCH(P$1,Analisi!$C103:$I103,0)+1</f>
        <v>#N/A</v>
      </c>
      <c r="Q103" s="2" t="e">
        <f>7-MATCH(Q$1,Analisi!$C103:$I103,0)+1</f>
        <v>#N/A</v>
      </c>
      <c r="R103" s="2" t="e">
        <f>7-MATCH(R$1,Analisi!$C103:$I103,0)+1</f>
        <v>#N/A</v>
      </c>
      <c r="S103" s="2" t="e">
        <f>7-MATCH(S$1,Analisi!$C103:$I103,0)+1</f>
        <v>#N/A</v>
      </c>
    </row>
    <row r="104" spans="1:19" x14ac:dyDescent="0.3">
      <c r="A104" s="1"/>
      <c r="B104" s="1"/>
      <c r="C104" s="1"/>
      <c r="D104" s="1"/>
      <c r="E104" s="1"/>
      <c r="F104" s="1"/>
      <c r="G104" s="1"/>
      <c r="H104" s="1"/>
      <c r="I104" s="1"/>
      <c r="K104" s="2">
        <f t="shared" si="157"/>
        <v>0</v>
      </c>
      <c r="L104" s="2">
        <f t="shared" si="158"/>
        <v>0</v>
      </c>
      <c r="M104" s="2" t="e">
        <f>7-MATCH(M$1,Analisi!$C104:$I104,0)+1</f>
        <v>#N/A</v>
      </c>
      <c r="N104" s="2" t="e">
        <f>7-MATCH(N$1,Analisi!$C104:$I104,0)+1</f>
        <v>#N/A</v>
      </c>
      <c r="O104" s="2" t="e">
        <f>7-MATCH(O$1,Analisi!$C104:$I104,0)+1</f>
        <v>#N/A</v>
      </c>
      <c r="P104" s="2" t="e">
        <f>7-MATCH(P$1,Analisi!$C104:$I104,0)+1</f>
        <v>#N/A</v>
      </c>
      <c r="Q104" s="2" t="e">
        <f>7-MATCH(Q$1,Analisi!$C104:$I104,0)+1</f>
        <v>#N/A</v>
      </c>
      <c r="R104" s="2" t="e">
        <f>7-MATCH(R$1,Analisi!$C104:$I104,0)+1</f>
        <v>#N/A</v>
      </c>
      <c r="S104" s="2" t="e">
        <f>7-MATCH(S$1,Analisi!$C104:$I104,0)+1</f>
        <v>#N/A</v>
      </c>
    </row>
    <row r="105" spans="1:19" x14ac:dyDescent="0.3">
      <c r="A105" s="1"/>
      <c r="B105" s="1"/>
      <c r="C105" s="1"/>
      <c r="D105" s="1"/>
      <c r="E105" s="1"/>
      <c r="F105" s="1"/>
      <c r="G105" s="1"/>
      <c r="H105" s="1"/>
      <c r="I105" s="1"/>
      <c r="K105" s="2">
        <f t="shared" si="157"/>
        <v>0</v>
      </c>
      <c r="L105" s="2">
        <f t="shared" si="158"/>
        <v>0</v>
      </c>
      <c r="M105" s="2" t="e">
        <f>7-MATCH(M$1,Analisi!$C105:$I105,0)+1</f>
        <v>#N/A</v>
      </c>
      <c r="N105" s="2" t="e">
        <f>7-MATCH(N$1,Analisi!$C105:$I105,0)+1</f>
        <v>#N/A</v>
      </c>
      <c r="O105" s="2" t="e">
        <f>7-MATCH(O$1,Analisi!$C105:$I105,0)+1</f>
        <v>#N/A</v>
      </c>
      <c r="P105" s="2" t="e">
        <f>7-MATCH(P$1,Analisi!$C105:$I105,0)+1</f>
        <v>#N/A</v>
      </c>
      <c r="Q105" s="2" t="e">
        <f>7-MATCH(Q$1,Analisi!$C105:$I105,0)+1</f>
        <v>#N/A</v>
      </c>
      <c r="R105" s="2" t="e">
        <f>7-MATCH(R$1,Analisi!$C105:$I105,0)+1</f>
        <v>#N/A</v>
      </c>
      <c r="S105" s="2" t="e">
        <f>7-MATCH(S$1,Analisi!$C105:$I105,0)+1</f>
        <v>#N/A</v>
      </c>
    </row>
    <row r="106" spans="1:19" x14ac:dyDescent="0.3">
      <c r="A106" s="1"/>
      <c r="B106" s="1"/>
      <c r="C106" s="1"/>
      <c r="D106" s="1"/>
      <c r="E106" s="1"/>
      <c r="F106" s="1"/>
      <c r="G106" s="1"/>
      <c r="H106" s="1"/>
      <c r="I106" s="1"/>
      <c r="K106" s="2">
        <f t="shared" si="157"/>
        <v>0</v>
      </c>
      <c r="L106" s="2">
        <f t="shared" si="158"/>
        <v>0</v>
      </c>
      <c r="M106" s="2" t="e">
        <f>7-MATCH(M$1,Analisi!$C106:$I106,0)+1</f>
        <v>#N/A</v>
      </c>
      <c r="N106" s="2" t="e">
        <f>7-MATCH(N$1,Analisi!$C106:$I106,0)+1</f>
        <v>#N/A</v>
      </c>
      <c r="O106" s="2" t="e">
        <f>7-MATCH(O$1,Analisi!$C106:$I106,0)+1</f>
        <v>#N/A</v>
      </c>
      <c r="P106" s="2" t="e">
        <f>7-MATCH(P$1,Analisi!$C106:$I106,0)+1</f>
        <v>#N/A</v>
      </c>
      <c r="Q106" s="2" t="e">
        <f>7-MATCH(Q$1,Analisi!$C106:$I106,0)+1</f>
        <v>#N/A</v>
      </c>
      <c r="R106" s="2" t="e">
        <f>7-MATCH(R$1,Analisi!$C106:$I106,0)+1</f>
        <v>#N/A</v>
      </c>
      <c r="S106" s="2" t="e">
        <f>7-MATCH(S$1,Analisi!$C106:$I106,0)+1</f>
        <v>#N/A</v>
      </c>
    </row>
    <row r="107" spans="1:19" x14ac:dyDescent="0.3">
      <c r="A107" s="1"/>
      <c r="B107" s="1"/>
      <c r="C107" s="1"/>
      <c r="D107" s="1"/>
      <c r="E107" s="1"/>
      <c r="F107" s="1"/>
      <c r="G107" s="1"/>
      <c r="H107" s="1"/>
      <c r="I107" s="1"/>
      <c r="K107" s="2">
        <f t="shared" si="157"/>
        <v>0</v>
      </c>
      <c r="L107" s="2">
        <f t="shared" si="158"/>
        <v>0</v>
      </c>
      <c r="M107" s="2" t="e">
        <f>7-MATCH(M$1,Analisi!$C107:$I107,0)+1</f>
        <v>#N/A</v>
      </c>
      <c r="N107" s="2" t="e">
        <f>7-MATCH(N$1,Analisi!$C107:$I107,0)+1</f>
        <v>#N/A</v>
      </c>
      <c r="O107" s="2" t="e">
        <f>7-MATCH(O$1,Analisi!$C107:$I107,0)+1</f>
        <v>#N/A</v>
      </c>
      <c r="P107" s="2" t="e">
        <f>7-MATCH(P$1,Analisi!$C107:$I107,0)+1</f>
        <v>#N/A</v>
      </c>
      <c r="Q107" s="2" t="e">
        <f>7-MATCH(Q$1,Analisi!$C107:$I107,0)+1</f>
        <v>#N/A</v>
      </c>
      <c r="R107" s="2" t="e">
        <f>7-MATCH(R$1,Analisi!$C107:$I107,0)+1</f>
        <v>#N/A</v>
      </c>
      <c r="S107" s="2" t="e">
        <f>7-MATCH(S$1,Analisi!$C107:$I107,0)+1</f>
        <v>#N/A</v>
      </c>
    </row>
    <row r="108" spans="1:19" x14ac:dyDescent="0.3">
      <c r="A108" s="1"/>
      <c r="B108" s="1"/>
      <c r="C108" s="1"/>
      <c r="D108" s="1"/>
      <c r="E108" s="1"/>
      <c r="F108" s="1"/>
      <c r="G108" s="1"/>
      <c r="H108" s="1"/>
      <c r="I108" s="1"/>
      <c r="K108" s="2">
        <f t="shared" si="157"/>
        <v>0</v>
      </c>
      <c r="L108" s="2">
        <f t="shared" si="158"/>
        <v>0</v>
      </c>
      <c r="M108" s="2" t="e">
        <f>7-MATCH(M$1,Analisi!$C108:$I108,0)+1</f>
        <v>#N/A</v>
      </c>
      <c r="N108" s="2" t="e">
        <f>7-MATCH(N$1,Analisi!$C108:$I108,0)+1</f>
        <v>#N/A</v>
      </c>
      <c r="O108" s="2" t="e">
        <f>7-MATCH(O$1,Analisi!$C108:$I108,0)+1</f>
        <v>#N/A</v>
      </c>
      <c r="P108" s="2" t="e">
        <f>7-MATCH(P$1,Analisi!$C108:$I108,0)+1</f>
        <v>#N/A</v>
      </c>
      <c r="Q108" s="2" t="e">
        <f>7-MATCH(Q$1,Analisi!$C108:$I108,0)+1</f>
        <v>#N/A</v>
      </c>
      <c r="R108" s="2" t="e">
        <f>7-MATCH(R$1,Analisi!$C108:$I108,0)+1</f>
        <v>#N/A</v>
      </c>
      <c r="S108" s="2" t="e">
        <f>7-MATCH(S$1,Analisi!$C108:$I108,0)+1</f>
        <v>#N/A</v>
      </c>
    </row>
    <row r="109" spans="1:19" x14ac:dyDescent="0.3">
      <c r="A109" s="1"/>
      <c r="B109" s="1"/>
      <c r="C109" s="1"/>
      <c r="D109" s="1"/>
      <c r="E109" s="1"/>
      <c r="F109" s="1"/>
      <c r="G109" s="1"/>
      <c r="H109" s="1"/>
      <c r="I109" s="1"/>
      <c r="K109" s="2">
        <f t="shared" si="157"/>
        <v>0</v>
      </c>
      <c r="L109" s="2">
        <f t="shared" si="158"/>
        <v>0</v>
      </c>
      <c r="M109" s="2" t="e">
        <f>7-MATCH(M$1,Analisi!$C109:$I109,0)+1</f>
        <v>#N/A</v>
      </c>
      <c r="N109" s="2" t="e">
        <f>7-MATCH(N$1,Analisi!$C109:$I109,0)+1</f>
        <v>#N/A</v>
      </c>
      <c r="O109" s="2" t="e">
        <f>7-MATCH(O$1,Analisi!$C109:$I109,0)+1</f>
        <v>#N/A</v>
      </c>
      <c r="P109" s="2" t="e">
        <f>7-MATCH(P$1,Analisi!$C109:$I109,0)+1</f>
        <v>#N/A</v>
      </c>
      <c r="Q109" s="2" t="e">
        <f>7-MATCH(Q$1,Analisi!$C109:$I109,0)+1</f>
        <v>#N/A</v>
      </c>
      <c r="R109" s="2" t="e">
        <f>7-MATCH(R$1,Analisi!$C109:$I109,0)+1</f>
        <v>#N/A</v>
      </c>
      <c r="S109" s="2" t="e">
        <f>7-MATCH(S$1,Analisi!$C109:$I109,0)+1</f>
        <v>#N/A</v>
      </c>
    </row>
    <row r="110" spans="1:19" x14ac:dyDescent="0.3">
      <c r="A110" s="1"/>
      <c r="B110" s="1"/>
      <c r="C110" s="1"/>
      <c r="D110" s="1"/>
      <c r="E110" s="1"/>
      <c r="F110" s="1"/>
      <c r="G110" s="1"/>
      <c r="H110" s="1"/>
      <c r="I110" s="1"/>
      <c r="K110" s="2">
        <f t="shared" si="157"/>
        <v>0</v>
      </c>
      <c r="L110" s="2">
        <f t="shared" si="158"/>
        <v>0</v>
      </c>
      <c r="M110" s="2" t="e">
        <f>7-MATCH(M$1,Analisi!$C110:$I110,0)+1</f>
        <v>#N/A</v>
      </c>
      <c r="N110" s="2" t="e">
        <f>7-MATCH(N$1,Analisi!$C110:$I110,0)+1</f>
        <v>#N/A</v>
      </c>
      <c r="O110" s="2" t="e">
        <f>7-MATCH(O$1,Analisi!$C110:$I110,0)+1</f>
        <v>#N/A</v>
      </c>
      <c r="P110" s="2" t="e">
        <f>7-MATCH(P$1,Analisi!$C110:$I110,0)+1</f>
        <v>#N/A</v>
      </c>
      <c r="Q110" s="2" t="e">
        <f>7-MATCH(Q$1,Analisi!$C110:$I110,0)+1</f>
        <v>#N/A</v>
      </c>
      <c r="R110" s="2" t="e">
        <f>7-MATCH(R$1,Analisi!$C110:$I110,0)+1</f>
        <v>#N/A</v>
      </c>
      <c r="S110" s="2" t="e">
        <f>7-MATCH(S$1,Analisi!$C110:$I110,0)+1</f>
        <v>#N/A</v>
      </c>
    </row>
    <row r="111" spans="1:19" x14ac:dyDescent="0.3">
      <c r="A111" s="1"/>
      <c r="B111" s="1"/>
      <c r="C111" s="1"/>
      <c r="D111" s="1"/>
      <c r="E111" s="1"/>
      <c r="F111" s="1"/>
      <c r="G111" s="1"/>
      <c r="H111" s="1"/>
      <c r="I111" s="1"/>
      <c r="K111" s="2">
        <f t="shared" si="157"/>
        <v>0</v>
      </c>
      <c r="L111" s="2">
        <f t="shared" si="158"/>
        <v>0</v>
      </c>
      <c r="M111" s="2" t="e">
        <f>7-MATCH(M$1,Analisi!$C111:$I111,0)+1</f>
        <v>#N/A</v>
      </c>
      <c r="N111" s="2" t="e">
        <f>7-MATCH(N$1,Analisi!$C111:$I111,0)+1</f>
        <v>#N/A</v>
      </c>
      <c r="O111" s="2" t="e">
        <f>7-MATCH(O$1,Analisi!$C111:$I111,0)+1</f>
        <v>#N/A</v>
      </c>
      <c r="P111" s="2" t="e">
        <f>7-MATCH(P$1,Analisi!$C111:$I111,0)+1</f>
        <v>#N/A</v>
      </c>
      <c r="Q111" s="2" t="e">
        <f>7-MATCH(Q$1,Analisi!$C111:$I111,0)+1</f>
        <v>#N/A</v>
      </c>
      <c r="R111" s="2" t="e">
        <f>7-MATCH(R$1,Analisi!$C111:$I111,0)+1</f>
        <v>#N/A</v>
      </c>
      <c r="S111" s="2" t="e">
        <f>7-MATCH(S$1,Analisi!$C111:$I111,0)+1</f>
        <v>#N/A</v>
      </c>
    </row>
    <row r="112" spans="1:19" x14ac:dyDescent="0.3">
      <c r="A112" s="1"/>
      <c r="B112" s="1"/>
      <c r="C112" s="1"/>
      <c r="D112" s="1"/>
      <c r="E112" s="1"/>
      <c r="F112" s="1"/>
      <c r="G112" s="1"/>
      <c r="H112" s="1"/>
      <c r="I112" s="1"/>
      <c r="K112" s="2">
        <f t="shared" si="157"/>
        <v>0</v>
      </c>
      <c r="L112" s="2">
        <f t="shared" si="158"/>
        <v>0</v>
      </c>
      <c r="M112" s="2" t="e">
        <f>7-MATCH(M$1,Analisi!$C112:$I112,0)+1</f>
        <v>#N/A</v>
      </c>
      <c r="N112" s="2" t="e">
        <f>7-MATCH(N$1,Analisi!$C112:$I112,0)+1</f>
        <v>#N/A</v>
      </c>
      <c r="O112" s="2" t="e">
        <f>7-MATCH(O$1,Analisi!$C112:$I112,0)+1</f>
        <v>#N/A</v>
      </c>
      <c r="P112" s="2" t="e">
        <f>7-MATCH(P$1,Analisi!$C112:$I112,0)+1</f>
        <v>#N/A</v>
      </c>
      <c r="Q112" s="2" t="e">
        <f>7-MATCH(Q$1,Analisi!$C112:$I112,0)+1</f>
        <v>#N/A</v>
      </c>
      <c r="R112" s="2" t="e">
        <f>7-MATCH(R$1,Analisi!$C112:$I112,0)+1</f>
        <v>#N/A</v>
      </c>
      <c r="S112" s="2" t="e">
        <f>7-MATCH(S$1,Analisi!$C112:$I112,0)+1</f>
        <v>#N/A</v>
      </c>
    </row>
    <row r="113" spans="1:19" x14ac:dyDescent="0.3">
      <c r="A113" s="1"/>
      <c r="B113" s="1"/>
      <c r="C113" s="1"/>
      <c r="D113" s="1"/>
      <c r="E113" s="1"/>
      <c r="F113" s="1"/>
      <c r="G113" s="1"/>
      <c r="H113" s="1"/>
      <c r="I113" s="1"/>
      <c r="K113" s="2">
        <f t="shared" si="157"/>
        <v>0</v>
      </c>
      <c r="L113" s="2">
        <f t="shared" si="158"/>
        <v>0</v>
      </c>
      <c r="M113" s="2" t="e">
        <f>7-MATCH(M$1,Analisi!$C113:$I113,0)+1</f>
        <v>#N/A</v>
      </c>
      <c r="N113" s="2" t="e">
        <f>7-MATCH(N$1,Analisi!$C113:$I113,0)+1</f>
        <v>#N/A</v>
      </c>
      <c r="O113" s="2" t="e">
        <f>7-MATCH(O$1,Analisi!$C113:$I113,0)+1</f>
        <v>#N/A</v>
      </c>
      <c r="P113" s="2" t="e">
        <f>7-MATCH(P$1,Analisi!$C113:$I113,0)+1</f>
        <v>#N/A</v>
      </c>
      <c r="Q113" s="2" t="e">
        <f>7-MATCH(Q$1,Analisi!$C113:$I113,0)+1</f>
        <v>#N/A</v>
      </c>
      <c r="R113" s="2" t="e">
        <f>7-MATCH(R$1,Analisi!$C113:$I113,0)+1</f>
        <v>#N/A</v>
      </c>
      <c r="S113" s="2" t="e">
        <f>7-MATCH(S$1,Analisi!$C113:$I113,0)+1</f>
        <v>#N/A</v>
      </c>
    </row>
    <row r="114" spans="1:19" x14ac:dyDescent="0.3">
      <c r="A114" s="1"/>
      <c r="B114" s="1"/>
      <c r="C114" s="1"/>
      <c r="D114" s="1"/>
      <c r="E114" s="1"/>
      <c r="F114" s="1"/>
      <c r="G114" s="1"/>
      <c r="H114" s="1"/>
      <c r="I114" s="1"/>
      <c r="K114" s="2">
        <f t="shared" si="157"/>
        <v>0</v>
      </c>
      <c r="L114" s="2">
        <f t="shared" si="158"/>
        <v>0</v>
      </c>
      <c r="M114" s="2" t="e">
        <f>7-MATCH(M$1,Analisi!$C114:$I114,0)+1</f>
        <v>#N/A</v>
      </c>
      <c r="N114" s="2" t="e">
        <f>7-MATCH(N$1,Analisi!$C114:$I114,0)+1</f>
        <v>#N/A</v>
      </c>
      <c r="O114" s="2" t="e">
        <f>7-MATCH(O$1,Analisi!$C114:$I114,0)+1</f>
        <v>#N/A</v>
      </c>
      <c r="P114" s="2" t="e">
        <f>7-MATCH(P$1,Analisi!$C114:$I114,0)+1</f>
        <v>#N/A</v>
      </c>
      <c r="Q114" s="2" t="e">
        <f>7-MATCH(Q$1,Analisi!$C114:$I114,0)+1</f>
        <v>#N/A</v>
      </c>
      <c r="R114" s="2" t="e">
        <f>7-MATCH(R$1,Analisi!$C114:$I114,0)+1</f>
        <v>#N/A</v>
      </c>
      <c r="S114" s="2" t="e">
        <f>7-MATCH(S$1,Analisi!$C114:$I114,0)+1</f>
        <v>#N/A</v>
      </c>
    </row>
    <row r="115" spans="1:19" x14ac:dyDescent="0.3">
      <c r="A115" s="1"/>
      <c r="B115" s="1"/>
      <c r="C115" s="1"/>
      <c r="D115" s="1"/>
      <c r="E115" s="1"/>
      <c r="F115" s="1"/>
      <c r="G115" s="1"/>
      <c r="H115" s="1"/>
      <c r="I115" s="1"/>
      <c r="K115" s="2">
        <f t="shared" si="157"/>
        <v>0</v>
      </c>
      <c r="L115" s="2">
        <f t="shared" si="158"/>
        <v>0</v>
      </c>
      <c r="M115" s="2" t="e">
        <f>7-MATCH(M$1,Analisi!$C115:$I115,0)+1</f>
        <v>#N/A</v>
      </c>
      <c r="N115" s="2" t="e">
        <f>7-MATCH(N$1,Analisi!$C115:$I115,0)+1</f>
        <v>#N/A</v>
      </c>
      <c r="O115" s="2" t="e">
        <f>7-MATCH(O$1,Analisi!$C115:$I115,0)+1</f>
        <v>#N/A</v>
      </c>
      <c r="P115" s="2" t="e">
        <f>7-MATCH(P$1,Analisi!$C115:$I115,0)+1</f>
        <v>#N/A</v>
      </c>
      <c r="Q115" s="2" t="e">
        <f>7-MATCH(Q$1,Analisi!$C115:$I115,0)+1</f>
        <v>#N/A</v>
      </c>
      <c r="R115" s="2" t="e">
        <f>7-MATCH(R$1,Analisi!$C115:$I115,0)+1</f>
        <v>#N/A</v>
      </c>
      <c r="S115" s="2" t="e">
        <f>7-MATCH(S$1,Analisi!$C115:$I115,0)+1</f>
        <v>#N/A</v>
      </c>
    </row>
    <row r="116" spans="1:19" x14ac:dyDescent="0.3">
      <c r="A116" s="1"/>
      <c r="B116" s="1"/>
      <c r="C116" s="1"/>
      <c r="D116" s="1"/>
      <c r="E116" s="1"/>
      <c r="F116" s="1"/>
      <c r="G116" s="1"/>
      <c r="H116" s="1"/>
      <c r="I116" s="1"/>
      <c r="K116" s="2">
        <f t="shared" si="157"/>
        <v>0</v>
      </c>
      <c r="L116" s="2">
        <f t="shared" si="158"/>
        <v>0</v>
      </c>
      <c r="M116" s="2" t="e">
        <f>7-MATCH(M$1,Analisi!$C116:$I116,0)+1</f>
        <v>#N/A</v>
      </c>
      <c r="N116" s="2" t="e">
        <f>7-MATCH(N$1,Analisi!$C116:$I116,0)+1</f>
        <v>#N/A</v>
      </c>
      <c r="O116" s="2" t="e">
        <f>7-MATCH(O$1,Analisi!$C116:$I116,0)+1</f>
        <v>#N/A</v>
      </c>
      <c r="P116" s="2" t="e">
        <f>7-MATCH(P$1,Analisi!$C116:$I116,0)+1</f>
        <v>#N/A</v>
      </c>
      <c r="Q116" s="2" t="e">
        <f>7-MATCH(Q$1,Analisi!$C116:$I116,0)+1</f>
        <v>#N/A</v>
      </c>
      <c r="R116" s="2" t="e">
        <f>7-MATCH(R$1,Analisi!$C116:$I116,0)+1</f>
        <v>#N/A</v>
      </c>
      <c r="S116" s="2" t="e">
        <f>7-MATCH(S$1,Analisi!$C116:$I116,0)+1</f>
        <v>#N/A</v>
      </c>
    </row>
    <row r="117" spans="1:19" x14ac:dyDescent="0.3">
      <c r="A117" s="1"/>
      <c r="B117" s="1"/>
      <c r="C117" s="1"/>
      <c r="D117" s="1"/>
      <c r="E117" s="1"/>
      <c r="F117" s="1"/>
      <c r="G117" s="1"/>
      <c r="H117" s="1"/>
      <c r="I117" s="1"/>
      <c r="K117" s="2">
        <f t="shared" si="157"/>
        <v>0</v>
      </c>
      <c r="L117" s="2">
        <f t="shared" si="158"/>
        <v>0</v>
      </c>
      <c r="M117" s="2" t="e">
        <f>7-MATCH(M$1,Analisi!$C117:$I117,0)+1</f>
        <v>#N/A</v>
      </c>
      <c r="N117" s="2" t="e">
        <f>7-MATCH(N$1,Analisi!$C117:$I117,0)+1</f>
        <v>#N/A</v>
      </c>
      <c r="O117" s="2" t="e">
        <f>7-MATCH(O$1,Analisi!$C117:$I117,0)+1</f>
        <v>#N/A</v>
      </c>
      <c r="P117" s="2" t="e">
        <f>7-MATCH(P$1,Analisi!$C117:$I117,0)+1</f>
        <v>#N/A</v>
      </c>
      <c r="Q117" s="2" t="e">
        <f>7-MATCH(Q$1,Analisi!$C117:$I117,0)+1</f>
        <v>#N/A</v>
      </c>
      <c r="R117" s="2" t="e">
        <f>7-MATCH(R$1,Analisi!$C117:$I117,0)+1</f>
        <v>#N/A</v>
      </c>
      <c r="S117" s="2" t="e">
        <f>7-MATCH(S$1,Analisi!$C117:$I117,0)+1</f>
        <v>#N/A</v>
      </c>
    </row>
    <row r="118" spans="1:19" x14ac:dyDescent="0.3">
      <c r="A118" s="1"/>
      <c r="B118" s="1"/>
      <c r="C118" s="1"/>
      <c r="D118" s="1"/>
      <c r="E118" s="1"/>
      <c r="F118" s="1"/>
      <c r="G118" s="1"/>
      <c r="H118" s="1"/>
      <c r="I118" s="1"/>
      <c r="K118" s="2">
        <f t="shared" si="157"/>
        <v>0</v>
      </c>
      <c r="L118" s="2">
        <f t="shared" si="158"/>
        <v>0</v>
      </c>
      <c r="M118" s="2" t="e">
        <f>7-MATCH(M$1,Analisi!$C118:$I118,0)+1</f>
        <v>#N/A</v>
      </c>
      <c r="N118" s="2" t="e">
        <f>7-MATCH(N$1,Analisi!$C118:$I118,0)+1</f>
        <v>#N/A</v>
      </c>
      <c r="O118" s="2" t="e">
        <f>7-MATCH(O$1,Analisi!$C118:$I118,0)+1</f>
        <v>#N/A</v>
      </c>
      <c r="P118" s="2" t="e">
        <f>7-MATCH(P$1,Analisi!$C118:$I118,0)+1</f>
        <v>#N/A</v>
      </c>
      <c r="Q118" s="2" t="e">
        <f>7-MATCH(Q$1,Analisi!$C118:$I118,0)+1</f>
        <v>#N/A</v>
      </c>
      <c r="R118" s="2" t="e">
        <f>7-MATCH(R$1,Analisi!$C118:$I118,0)+1</f>
        <v>#N/A</v>
      </c>
      <c r="S118" s="2" t="e">
        <f>7-MATCH(S$1,Analisi!$C118:$I118,0)+1</f>
        <v>#N/A</v>
      </c>
    </row>
    <row r="119" spans="1:19" x14ac:dyDescent="0.3">
      <c r="A119" s="1"/>
      <c r="B119" s="1"/>
      <c r="C119" s="1"/>
      <c r="D119" s="1"/>
      <c r="E119" s="1"/>
      <c r="F119" s="1"/>
      <c r="G119" s="1"/>
      <c r="H119" s="1"/>
      <c r="I119" s="1"/>
      <c r="K119" s="2">
        <f t="shared" si="157"/>
        <v>0</v>
      </c>
      <c r="L119" s="2">
        <f t="shared" si="158"/>
        <v>0</v>
      </c>
      <c r="M119" s="2" t="e">
        <f>7-MATCH(M$1,Analisi!$C119:$I119,0)+1</f>
        <v>#N/A</v>
      </c>
      <c r="N119" s="2" t="e">
        <f>7-MATCH(N$1,Analisi!$C119:$I119,0)+1</f>
        <v>#N/A</v>
      </c>
      <c r="O119" s="2" t="e">
        <f>7-MATCH(O$1,Analisi!$C119:$I119,0)+1</f>
        <v>#N/A</v>
      </c>
      <c r="P119" s="2" t="e">
        <f>7-MATCH(P$1,Analisi!$C119:$I119,0)+1</f>
        <v>#N/A</v>
      </c>
      <c r="Q119" s="2" t="e">
        <f>7-MATCH(Q$1,Analisi!$C119:$I119,0)+1</f>
        <v>#N/A</v>
      </c>
      <c r="R119" s="2" t="e">
        <f>7-MATCH(R$1,Analisi!$C119:$I119,0)+1</f>
        <v>#N/A</v>
      </c>
      <c r="S119" s="2" t="e">
        <f>7-MATCH(S$1,Analisi!$C119:$I119,0)+1</f>
        <v>#N/A</v>
      </c>
    </row>
    <row r="120" spans="1:19" x14ac:dyDescent="0.3">
      <c r="A120" s="1"/>
      <c r="B120" s="1"/>
      <c r="C120" s="1"/>
      <c r="D120" s="1"/>
      <c r="E120" s="1"/>
      <c r="F120" s="1"/>
      <c r="G120" s="1"/>
      <c r="H120" s="1"/>
      <c r="I120" s="1"/>
      <c r="K120" s="2">
        <f t="shared" si="157"/>
        <v>0</v>
      </c>
      <c r="L120" s="2">
        <f t="shared" si="158"/>
        <v>0</v>
      </c>
      <c r="M120" s="2" t="e">
        <f>7-MATCH(M$1,Analisi!$C120:$I120,0)+1</f>
        <v>#N/A</v>
      </c>
      <c r="N120" s="2" t="e">
        <f>7-MATCH(N$1,Analisi!$C120:$I120,0)+1</f>
        <v>#N/A</v>
      </c>
      <c r="O120" s="2" t="e">
        <f>7-MATCH(O$1,Analisi!$C120:$I120,0)+1</f>
        <v>#N/A</v>
      </c>
      <c r="P120" s="2" t="e">
        <f>7-MATCH(P$1,Analisi!$C120:$I120,0)+1</f>
        <v>#N/A</v>
      </c>
      <c r="Q120" s="2" t="e">
        <f>7-MATCH(Q$1,Analisi!$C120:$I120,0)+1</f>
        <v>#N/A</v>
      </c>
      <c r="R120" s="2" t="e">
        <f>7-MATCH(R$1,Analisi!$C120:$I120,0)+1</f>
        <v>#N/A</v>
      </c>
      <c r="S120" s="2" t="e">
        <f>7-MATCH(S$1,Analisi!$C120:$I120,0)+1</f>
        <v>#N/A</v>
      </c>
    </row>
    <row r="121" spans="1:19" x14ac:dyDescent="0.3">
      <c r="A121" s="1"/>
      <c r="B121" s="1"/>
      <c r="C121" s="1"/>
      <c r="D121" s="1"/>
      <c r="E121" s="1"/>
      <c r="F121" s="1"/>
      <c r="G121" s="1"/>
      <c r="H121" s="1"/>
      <c r="I121" s="1"/>
      <c r="K121" s="2">
        <f t="shared" si="157"/>
        <v>0</v>
      </c>
      <c r="L121" s="2">
        <f t="shared" si="158"/>
        <v>0</v>
      </c>
      <c r="M121" s="2" t="e">
        <f>7-MATCH(M$1,Analisi!$C121:$I121,0)+1</f>
        <v>#N/A</v>
      </c>
      <c r="N121" s="2" t="e">
        <f>7-MATCH(N$1,Analisi!$C121:$I121,0)+1</f>
        <v>#N/A</v>
      </c>
      <c r="O121" s="2" t="e">
        <f>7-MATCH(O$1,Analisi!$C121:$I121,0)+1</f>
        <v>#N/A</v>
      </c>
      <c r="P121" s="2" t="e">
        <f>7-MATCH(P$1,Analisi!$C121:$I121,0)+1</f>
        <v>#N/A</v>
      </c>
      <c r="Q121" s="2" t="e">
        <f>7-MATCH(Q$1,Analisi!$C121:$I121,0)+1</f>
        <v>#N/A</v>
      </c>
      <c r="R121" s="2" t="e">
        <f>7-MATCH(R$1,Analisi!$C121:$I121,0)+1</f>
        <v>#N/A</v>
      </c>
      <c r="S121" s="2" t="e">
        <f>7-MATCH(S$1,Analisi!$C121:$I121,0)+1</f>
        <v>#N/A</v>
      </c>
    </row>
    <row r="122" spans="1:19" x14ac:dyDescent="0.3">
      <c r="A122" s="1"/>
      <c r="B122" s="1"/>
      <c r="C122" s="1"/>
      <c r="D122" s="1"/>
      <c r="E122" s="1"/>
      <c r="F122" s="1"/>
      <c r="G122" s="1"/>
      <c r="H122" s="1"/>
      <c r="I122" s="1"/>
      <c r="K122" s="2">
        <f t="shared" si="157"/>
        <v>0</v>
      </c>
      <c r="L122" s="2">
        <f t="shared" si="158"/>
        <v>0</v>
      </c>
      <c r="M122" s="2" t="e">
        <f>7-MATCH(M$1,Analisi!$C122:$I122,0)+1</f>
        <v>#N/A</v>
      </c>
      <c r="N122" s="2" t="e">
        <f>7-MATCH(N$1,Analisi!$C122:$I122,0)+1</f>
        <v>#N/A</v>
      </c>
      <c r="O122" s="2" t="e">
        <f>7-MATCH(O$1,Analisi!$C122:$I122,0)+1</f>
        <v>#N/A</v>
      </c>
      <c r="P122" s="2" t="e">
        <f>7-MATCH(P$1,Analisi!$C122:$I122,0)+1</f>
        <v>#N/A</v>
      </c>
      <c r="Q122" s="2" t="e">
        <f>7-MATCH(Q$1,Analisi!$C122:$I122,0)+1</f>
        <v>#N/A</v>
      </c>
      <c r="R122" s="2" t="e">
        <f>7-MATCH(R$1,Analisi!$C122:$I122,0)+1</f>
        <v>#N/A</v>
      </c>
      <c r="S122" s="2" t="e">
        <f>7-MATCH(S$1,Analisi!$C122:$I122,0)+1</f>
        <v>#N/A</v>
      </c>
    </row>
    <row r="123" spans="1:19" x14ac:dyDescent="0.3">
      <c r="A123" s="1"/>
      <c r="B123" s="1"/>
      <c r="C123" s="1"/>
      <c r="D123" s="1"/>
      <c r="E123" s="1"/>
      <c r="F123" s="1"/>
      <c r="G123" s="1"/>
      <c r="H123" s="1"/>
      <c r="I123" s="1"/>
      <c r="K123" s="2">
        <f t="shared" si="157"/>
        <v>0</v>
      </c>
      <c r="L123" s="2">
        <f t="shared" si="158"/>
        <v>0</v>
      </c>
      <c r="M123" s="2" t="e">
        <f>7-MATCH(M$1,Analisi!$C123:$I123,0)+1</f>
        <v>#N/A</v>
      </c>
      <c r="N123" s="2" t="e">
        <f>7-MATCH(N$1,Analisi!$C123:$I123,0)+1</f>
        <v>#N/A</v>
      </c>
      <c r="O123" s="2" t="e">
        <f>7-MATCH(O$1,Analisi!$C123:$I123,0)+1</f>
        <v>#N/A</v>
      </c>
      <c r="P123" s="2" t="e">
        <f>7-MATCH(P$1,Analisi!$C123:$I123,0)+1</f>
        <v>#N/A</v>
      </c>
      <c r="Q123" s="2" t="e">
        <f>7-MATCH(Q$1,Analisi!$C123:$I123,0)+1</f>
        <v>#N/A</v>
      </c>
      <c r="R123" s="2" t="e">
        <f>7-MATCH(R$1,Analisi!$C123:$I123,0)+1</f>
        <v>#N/A</v>
      </c>
      <c r="S123" s="2" t="e">
        <f>7-MATCH(S$1,Analisi!$C123:$I123,0)+1</f>
        <v>#N/A</v>
      </c>
    </row>
    <row r="124" spans="1:19" x14ac:dyDescent="0.3">
      <c r="A124" s="1"/>
      <c r="B124" s="1"/>
      <c r="C124" s="1"/>
      <c r="D124" s="1"/>
      <c r="E124" s="1"/>
      <c r="F124" s="1"/>
      <c r="G124" s="1"/>
      <c r="H124" s="1"/>
      <c r="I124" s="1"/>
      <c r="K124" s="2">
        <f t="shared" si="157"/>
        <v>0</v>
      </c>
      <c r="L124" s="2">
        <f t="shared" si="158"/>
        <v>0</v>
      </c>
      <c r="M124" s="2" t="e">
        <f>7-MATCH(M$1,Analisi!$C124:$I124,0)+1</f>
        <v>#N/A</v>
      </c>
      <c r="N124" s="2" t="e">
        <f>7-MATCH(N$1,Analisi!$C124:$I124,0)+1</f>
        <v>#N/A</v>
      </c>
      <c r="O124" s="2" t="e">
        <f>7-MATCH(O$1,Analisi!$C124:$I124,0)+1</f>
        <v>#N/A</v>
      </c>
      <c r="P124" s="2" t="e">
        <f>7-MATCH(P$1,Analisi!$C124:$I124,0)+1</f>
        <v>#N/A</v>
      </c>
      <c r="Q124" s="2" t="e">
        <f>7-MATCH(Q$1,Analisi!$C124:$I124,0)+1</f>
        <v>#N/A</v>
      </c>
      <c r="R124" s="2" t="e">
        <f>7-MATCH(R$1,Analisi!$C124:$I124,0)+1</f>
        <v>#N/A</v>
      </c>
      <c r="S124" s="2" t="e">
        <f>7-MATCH(S$1,Analisi!$C124:$I124,0)+1</f>
        <v>#N/A</v>
      </c>
    </row>
    <row r="125" spans="1:19" x14ac:dyDescent="0.3">
      <c r="A125" s="1"/>
      <c r="B125" s="1"/>
      <c r="C125" s="1"/>
      <c r="D125" s="1"/>
      <c r="E125" s="1"/>
      <c r="F125" s="1"/>
      <c r="G125" s="1"/>
      <c r="H125" s="1"/>
      <c r="I125" s="1"/>
      <c r="K125" s="2">
        <f t="shared" si="157"/>
        <v>0</v>
      </c>
      <c r="L125" s="2">
        <f t="shared" si="158"/>
        <v>0</v>
      </c>
      <c r="M125" s="2" t="e">
        <f>7-MATCH(M$1,Analisi!$C125:$I125,0)+1</f>
        <v>#N/A</v>
      </c>
      <c r="N125" s="2" t="e">
        <f>7-MATCH(N$1,Analisi!$C125:$I125,0)+1</f>
        <v>#N/A</v>
      </c>
      <c r="O125" s="2" t="e">
        <f>7-MATCH(O$1,Analisi!$C125:$I125,0)+1</f>
        <v>#N/A</v>
      </c>
      <c r="P125" s="2" t="e">
        <f>7-MATCH(P$1,Analisi!$C125:$I125,0)+1</f>
        <v>#N/A</v>
      </c>
      <c r="Q125" s="2" t="e">
        <f>7-MATCH(Q$1,Analisi!$C125:$I125,0)+1</f>
        <v>#N/A</v>
      </c>
      <c r="R125" s="2" t="e">
        <f>7-MATCH(R$1,Analisi!$C125:$I125,0)+1</f>
        <v>#N/A</v>
      </c>
      <c r="S125" s="2" t="e">
        <f>7-MATCH(S$1,Analisi!$C125:$I125,0)+1</f>
        <v>#N/A</v>
      </c>
    </row>
    <row r="126" spans="1:19" x14ac:dyDescent="0.3">
      <c r="A126" s="1"/>
      <c r="B126" s="1"/>
      <c r="C126" s="1"/>
      <c r="D126" s="1"/>
      <c r="E126" s="1"/>
      <c r="F126" s="1"/>
      <c r="G126" s="1"/>
      <c r="H126" s="1"/>
      <c r="I126" s="1"/>
      <c r="K126" s="2">
        <f t="shared" si="157"/>
        <v>0</v>
      </c>
      <c r="L126" s="2">
        <f t="shared" si="158"/>
        <v>0</v>
      </c>
      <c r="M126" s="2" t="e">
        <f>7-MATCH(M$1,Analisi!$C126:$I126,0)+1</f>
        <v>#N/A</v>
      </c>
      <c r="N126" s="2" t="e">
        <f>7-MATCH(N$1,Analisi!$C126:$I126,0)+1</f>
        <v>#N/A</v>
      </c>
      <c r="O126" s="2" t="e">
        <f>7-MATCH(O$1,Analisi!$C126:$I126,0)+1</f>
        <v>#N/A</v>
      </c>
      <c r="P126" s="2" t="e">
        <f>7-MATCH(P$1,Analisi!$C126:$I126,0)+1</f>
        <v>#N/A</v>
      </c>
      <c r="Q126" s="2" t="e">
        <f>7-MATCH(Q$1,Analisi!$C126:$I126,0)+1</f>
        <v>#N/A</v>
      </c>
      <c r="R126" s="2" t="e">
        <f>7-MATCH(R$1,Analisi!$C126:$I126,0)+1</f>
        <v>#N/A</v>
      </c>
      <c r="S126" s="2" t="e">
        <f>7-MATCH(S$1,Analisi!$C126:$I126,0)+1</f>
        <v>#N/A</v>
      </c>
    </row>
    <row r="127" spans="1:19" x14ac:dyDescent="0.3">
      <c r="A127" s="1"/>
      <c r="B127" s="1"/>
      <c r="C127" s="1"/>
      <c r="D127" s="1"/>
      <c r="E127" s="1"/>
      <c r="F127" s="1"/>
      <c r="G127" s="1"/>
      <c r="H127" s="1"/>
      <c r="I127" s="1"/>
      <c r="K127" s="2">
        <f t="shared" si="157"/>
        <v>0</v>
      </c>
      <c r="L127" s="2">
        <f t="shared" si="158"/>
        <v>0</v>
      </c>
      <c r="M127" s="2" t="e">
        <f>7-MATCH(M$1,Analisi!$C127:$I127,0)+1</f>
        <v>#N/A</v>
      </c>
      <c r="N127" s="2" t="e">
        <f>7-MATCH(N$1,Analisi!$C127:$I127,0)+1</f>
        <v>#N/A</v>
      </c>
      <c r="O127" s="2" t="e">
        <f>7-MATCH(O$1,Analisi!$C127:$I127,0)+1</f>
        <v>#N/A</v>
      </c>
      <c r="P127" s="2" t="e">
        <f>7-MATCH(P$1,Analisi!$C127:$I127,0)+1</f>
        <v>#N/A</v>
      </c>
      <c r="Q127" s="2" t="e">
        <f>7-MATCH(Q$1,Analisi!$C127:$I127,0)+1</f>
        <v>#N/A</v>
      </c>
      <c r="R127" s="2" t="e">
        <f>7-MATCH(R$1,Analisi!$C127:$I127,0)+1</f>
        <v>#N/A</v>
      </c>
      <c r="S127" s="2" t="e">
        <f>7-MATCH(S$1,Analisi!$C127:$I127,0)+1</f>
        <v>#N/A</v>
      </c>
    </row>
    <row r="128" spans="1:19" x14ac:dyDescent="0.3">
      <c r="A128" s="1"/>
      <c r="B128" s="1"/>
      <c r="C128" s="1"/>
      <c r="D128" s="1"/>
      <c r="E128" s="1"/>
      <c r="F128" s="1"/>
      <c r="G128" s="1"/>
      <c r="H128" s="1"/>
      <c r="I128" s="1"/>
      <c r="K128" s="2">
        <f t="shared" si="157"/>
        <v>0</v>
      </c>
      <c r="L128" s="2">
        <f t="shared" si="158"/>
        <v>0</v>
      </c>
      <c r="M128" s="2" t="e">
        <f>7-MATCH(M$1,Analisi!$C128:$I128,0)+1</f>
        <v>#N/A</v>
      </c>
      <c r="N128" s="2" t="e">
        <f>7-MATCH(N$1,Analisi!$C128:$I128,0)+1</f>
        <v>#N/A</v>
      </c>
      <c r="O128" s="2" t="e">
        <f>7-MATCH(O$1,Analisi!$C128:$I128,0)+1</f>
        <v>#N/A</v>
      </c>
      <c r="P128" s="2" t="e">
        <f>7-MATCH(P$1,Analisi!$C128:$I128,0)+1</f>
        <v>#N/A</v>
      </c>
      <c r="Q128" s="2" t="e">
        <f>7-MATCH(Q$1,Analisi!$C128:$I128,0)+1</f>
        <v>#N/A</v>
      </c>
      <c r="R128" s="2" t="e">
        <f>7-MATCH(R$1,Analisi!$C128:$I128,0)+1</f>
        <v>#N/A</v>
      </c>
      <c r="S128" s="2" t="e">
        <f>7-MATCH(S$1,Analisi!$C128:$I128,0)+1</f>
        <v>#N/A</v>
      </c>
    </row>
    <row r="129" spans="1:19" x14ac:dyDescent="0.3">
      <c r="A129" s="1"/>
      <c r="B129" s="1"/>
      <c r="C129" s="1"/>
      <c r="D129" s="1"/>
      <c r="E129" s="1"/>
      <c r="F129" s="1"/>
      <c r="G129" s="1"/>
      <c r="H129" s="1"/>
      <c r="I129" s="1"/>
      <c r="K129" s="2">
        <f t="shared" si="157"/>
        <v>0</v>
      </c>
      <c r="L129" s="2">
        <f t="shared" si="158"/>
        <v>0</v>
      </c>
      <c r="M129" s="2" t="e">
        <f>7-MATCH(M$1,Analisi!$C129:$I129,0)+1</f>
        <v>#N/A</v>
      </c>
      <c r="N129" s="2" t="e">
        <f>7-MATCH(N$1,Analisi!$C129:$I129,0)+1</f>
        <v>#N/A</v>
      </c>
      <c r="O129" s="2" t="e">
        <f>7-MATCH(O$1,Analisi!$C129:$I129,0)+1</f>
        <v>#N/A</v>
      </c>
      <c r="P129" s="2" t="e">
        <f>7-MATCH(P$1,Analisi!$C129:$I129,0)+1</f>
        <v>#N/A</v>
      </c>
      <c r="Q129" s="2" t="e">
        <f>7-MATCH(Q$1,Analisi!$C129:$I129,0)+1</f>
        <v>#N/A</v>
      </c>
      <c r="R129" s="2" t="e">
        <f>7-MATCH(R$1,Analisi!$C129:$I129,0)+1</f>
        <v>#N/A</v>
      </c>
      <c r="S129" s="2" t="e">
        <f>7-MATCH(S$1,Analisi!$C129:$I129,0)+1</f>
        <v>#N/A</v>
      </c>
    </row>
    <row r="130" spans="1:19" x14ac:dyDescent="0.3">
      <c r="A130" s="1"/>
      <c r="B130" s="1"/>
      <c r="C130" s="1"/>
      <c r="D130" s="1"/>
      <c r="E130" s="1"/>
      <c r="F130" s="1"/>
      <c r="G130" s="1"/>
      <c r="H130" s="1"/>
      <c r="I130" s="1"/>
      <c r="K130" s="2">
        <f t="shared" si="157"/>
        <v>0</v>
      </c>
      <c r="L130" s="2">
        <f t="shared" si="158"/>
        <v>0</v>
      </c>
      <c r="M130" s="2" t="e">
        <f>7-MATCH(M$1,Analisi!$C130:$I130,0)+1</f>
        <v>#N/A</v>
      </c>
      <c r="N130" s="2" t="e">
        <f>7-MATCH(N$1,Analisi!$C130:$I130,0)+1</f>
        <v>#N/A</v>
      </c>
      <c r="O130" s="2" t="e">
        <f>7-MATCH(O$1,Analisi!$C130:$I130,0)+1</f>
        <v>#N/A</v>
      </c>
      <c r="P130" s="2" t="e">
        <f>7-MATCH(P$1,Analisi!$C130:$I130,0)+1</f>
        <v>#N/A</v>
      </c>
      <c r="Q130" s="2" t="e">
        <f>7-MATCH(Q$1,Analisi!$C130:$I130,0)+1</f>
        <v>#N/A</v>
      </c>
      <c r="R130" s="2" t="e">
        <f>7-MATCH(R$1,Analisi!$C130:$I130,0)+1</f>
        <v>#N/A</v>
      </c>
      <c r="S130" s="2" t="e">
        <f>7-MATCH(S$1,Analisi!$C130:$I130,0)+1</f>
        <v>#N/A</v>
      </c>
    </row>
    <row r="131" spans="1:19" x14ac:dyDescent="0.3">
      <c r="A131" s="1"/>
      <c r="B131" s="1"/>
      <c r="C131" s="1"/>
      <c r="D131" s="1"/>
      <c r="E131" s="1"/>
      <c r="F131" s="1"/>
      <c r="G131" s="1"/>
      <c r="H131" s="1"/>
      <c r="I131" s="1"/>
      <c r="K131" s="2">
        <f t="shared" si="157"/>
        <v>0</v>
      </c>
      <c r="L131" s="2">
        <f t="shared" si="158"/>
        <v>0</v>
      </c>
      <c r="M131" s="2" t="e">
        <f>7-MATCH(M$1,Analisi!$C131:$I131,0)+1</f>
        <v>#N/A</v>
      </c>
      <c r="N131" s="2" t="e">
        <f>7-MATCH(N$1,Analisi!$C131:$I131,0)+1</f>
        <v>#N/A</v>
      </c>
      <c r="O131" s="2" t="e">
        <f>7-MATCH(O$1,Analisi!$C131:$I131,0)+1</f>
        <v>#N/A</v>
      </c>
      <c r="P131" s="2" t="e">
        <f>7-MATCH(P$1,Analisi!$C131:$I131,0)+1</f>
        <v>#N/A</v>
      </c>
      <c r="Q131" s="2" t="e">
        <f>7-MATCH(Q$1,Analisi!$C131:$I131,0)+1</f>
        <v>#N/A</v>
      </c>
      <c r="R131" s="2" t="e">
        <f>7-MATCH(R$1,Analisi!$C131:$I131,0)+1</f>
        <v>#N/A</v>
      </c>
      <c r="S131" s="2" t="e">
        <f>7-MATCH(S$1,Analisi!$C131:$I131,0)+1</f>
        <v>#N/A</v>
      </c>
    </row>
    <row r="132" spans="1:19" x14ac:dyDescent="0.3">
      <c r="A132" s="1"/>
      <c r="B132" s="1"/>
      <c r="C132" s="1"/>
      <c r="D132" s="1"/>
      <c r="E132" s="1"/>
      <c r="F132" s="1"/>
      <c r="G132" s="1"/>
      <c r="H132" s="1"/>
      <c r="I132" s="1"/>
      <c r="K132" s="2">
        <f t="shared" si="157"/>
        <v>0</v>
      </c>
      <c r="L132" s="2">
        <f t="shared" si="158"/>
        <v>0</v>
      </c>
      <c r="M132" s="2" t="e">
        <f>7-MATCH(M$1,Analisi!$C132:$I132,0)+1</f>
        <v>#N/A</v>
      </c>
      <c r="N132" s="2" t="e">
        <f>7-MATCH(N$1,Analisi!$C132:$I132,0)+1</f>
        <v>#N/A</v>
      </c>
      <c r="O132" s="2" t="e">
        <f>7-MATCH(O$1,Analisi!$C132:$I132,0)+1</f>
        <v>#N/A</v>
      </c>
      <c r="P132" s="2" t="e">
        <f>7-MATCH(P$1,Analisi!$C132:$I132,0)+1</f>
        <v>#N/A</v>
      </c>
      <c r="Q132" s="2" t="e">
        <f>7-MATCH(Q$1,Analisi!$C132:$I132,0)+1</f>
        <v>#N/A</v>
      </c>
      <c r="R132" s="2" t="e">
        <f>7-MATCH(R$1,Analisi!$C132:$I132,0)+1</f>
        <v>#N/A</v>
      </c>
      <c r="S132" s="2" t="e">
        <f>7-MATCH(S$1,Analisi!$C132:$I132,0)+1</f>
        <v>#N/A</v>
      </c>
    </row>
    <row r="133" spans="1:19" x14ac:dyDescent="0.3">
      <c r="A133" s="1"/>
      <c r="B133" s="1"/>
      <c r="C133" s="1"/>
      <c r="D133" s="1"/>
      <c r="E133" s="1"/>
      <c r="F133" s="1"/>
      <c r="G133" s="1"/>
      <c r="H133" s="1"/>
      <c r="I133" s="1"/>
      <c r="K133" s="2">
        <f t="shared" si="157"/>
        <v>0</v>
      </c>
      <c r="L133" s="2">
        <f t="shared" si="158"/>
        <v>0</v>
      </c>
      <c r="M133" s="2" t="e">
        <f>7-MATCH(M$1,Analisi!$C133:$I133,0)+1</f>
        <v>#N/A</v>
      </c>
      <c r="N133" s="2" t="e">
        <f>7-MATCH(N$1,Analisi!$C133:$I133,0)+1</f>
        <v>#N/A</v>
      </c>
      <c r="O133" s="2" t="e">
        <f>7-MATCH(O$1,Analisi!$C133:$I133,0)+1</f>
        <v>#N/A</v>
      </c>
      <c r="P133" s="2" t="e">
        <f>7-MATCH(P$1,Analisi!$C133:$I133,0)+1</f>
        <v>#N/A</v>
      </c>
      <c r="Q133" s="2" t="e">
        <f>7-MATCH(Q$1,Analisi!$C133:$I133,0)+1</f>
        <v>#N/A</v>
      </c>
      <c r="R133" s="2" t="e">
        <f>7-MATCH(R$1,Analisi!$C133:$I133,0)+1</f>
        <v>#N/A</v>
      </c>
      <c r="S133" s="2" t="e">
        <f>7-MATCH(S$1,Analisi!$C133:$I133,0)+1</f>
        <v>#N/A</v>
      </c>
    </row>
    <row r="134" spans="1:19" x14ac:dyDescent="0.3">
      <c r="A134" s="1"/>
      <c r="B134" s="1"/>
      <c r="C134" s="1"/>
      <c r="D134" s="1"/>
      <c r="E134" s="1"/>
      <c r="F134" s="1"/>
      <c r="G134" s="1"/>
      <c r="H134" s="1"/>
      <c r="I134" s="1"/>
      <c r="K134" s="2">
        <f t="shared" si="157"/>
        <v>0</v>
      </c>
      <c r="L134" s="2">
        <f t="shared" si="158"/>
        <v>0</v>
      </c>
      <c r="M134" s="2" t="e">
        <f>7-MATCH(M$1,Analisi!$C134:$I134,0)+1</f>
        <v>#N/A</v>
      </c>
      <c r="N134" s="2" t="e">
        <f>7-MATCH(N$1,Analisi!$C134:$I134,0)+1</f>
        <v>#N/A</v>
      </c>
      <c r="O134" s="2" t="e">
        <f>7-MATCH(O$1,Analisi!$C134:$I134,0)+1</f>
        <v>#N/A</v>
      </c>
      <c r="P134" s="2" t="e">
        <f>7-MATCH(P$1,Analisi!$C134:$I134,0)+1</f>
        <v>#N/A</v>
      </c>
      <c r="Q134" s="2" t="e">
        <f>7-MATCH(Q$1,Analisi!$C134:$I134,0)+1</f>
        <v>#N/A</v>
      </c>
      <c r="R134" s="2" t="e">
        <f>7-MATCH(R$1,Analisi!$C134:$I134,0)+1</f>
        <v>#N/A</v>
      </c>
      <c r="S134" s="2" t="e">
        <f>7-MATCH(S$1,Analisi!$C134:$I134,0)+1</f>
        <v>#N/A</v>
      </c>
    </row>
    <row r="135" spans="1:19" x14ac:dyDescent="0.3">
      <c r="A135" s="1"/>
      <c r="B135" s="1"/>
      <c r="C135" s="1"/>
      <c r="D135" s="1"/>
      <c r="E135" s="1"/>
      <c r="F135" s="1"/>
      <c r="G135" s="1"/>
      <c r="H135" s="1"/>
      <c r="I135" s="1"/>
      <c r="K135" s="2">
        <f t="shared" si="157"/>
        <v>0</v>
      </c>
      <c r="L135" s="2">
        <f t="shared" si="158"/>
        <v>0</v>
      </c>
      <c r="M135" s="2" t="e">
        <f>7-MATCH(M$1,Analisi!$C135:$I135,0)+1</f>
        <v>#N/A</v>
      </c>
      <c r="N135" s="2" t="e">
        <f>7-MATCH(N$1,Analisi!$C135:$I135,0)+1</f>
        <v>#N/A</v>
      </c>
      <c r="O135" s="2" t="e">
        <f>7-MATCH(O$1,Analisi!$C135:$I135,0)+1</f>
        <v>#N/A</v>
      </c>
      <c r="P135" s="2" t="e">
        <f>7-MATCH(P$1,Analisi!$C135:$I135,0)+1</f>
        <v>#N/A</v>
      </c>
      <c r="Q135" s="2" t="e">
        <f>7-MATCH(Q$1,Analisi!$C135:$I135,0)+1</f>
        <v>#N/A</v>
      </c>
      <c r="R135" s="2" t="e">
        <f>7-MATCH(R$1,Analisi!$C135:$I135,0)+1</f>
        <v>#N/A</v>
      </c>
      <c r="S135" s="2" t="e">
        <f>7-MATCH(S$1,Analisi!$C135:$I135,0)+1</f>
        <v>#N/A</v>
      </c>
    </row>
    <row r="136" spans="1:19" x14ac:dyDescent="0.3">
      <c r="A136" s="1"/>
      <c r="B136" s="1"/>
      <c r="C136" s="1"/>
      <c r="D136" s="1"/>
      <c r="E136" s="1"/>
      <c r="F136" s="1"/>
      <c r="G136" s="1"/>
      <c r="H136" s="1"/>
      <c r="I136" s="1"/>
      <c r="K136" s="2">
        <f t="shared" si="157"/>
        <v>0</v>
      </c>
      <c r="L136" s="2">
        <f t="shared" si="158"/>
        <v>0</v>
      </c>
      <c r="M136" s="2" t="e">
        <f>7-MATCH(M$1,Analisi!$C136:$I136,0)+1</f>
        <v>#N/A</v>
      </c>
      <c r="N136" s="2" t="e">
        <f>7-MATCH(N$1,Analisi!$C136:$I136,0)+1</f>
        <v>#N/A</v>
      </c>
      <c r="O136" s="2" t="e">
        <f>7-MATCH(O$1,Analisi!$C136:$I136,0)+1</f>
        <v>#N/A</v>
      </c>
      <c r="P136" s="2" t="e">
        <f>7-MATCH(P$1,Analisi!$C136:$I136,0)+1</f>
        <v>#N/A</v>
      </c>
      <c r="Q136" s="2" t="e">
        <f>7-MATCH(Q$1,Analisi!$C136:$I136,0)+1</f>
        <v>#N/A</v>
      </c>
      <c r="R136" s="2" t="e">
        <f>7-MATCH(R$1,Analisi!$C136:$I136,0)+1</f>
        <v>#N/A</v>
      </c>
      <c r="S136" s="2" t="e">
        <f>7-MATCH(S$1,Analisi!$C136:$I136,0)+1</f>
        <v>#N/A</v>
      </c>
    </row>
    <row r="137" spans="1:19" x14ac:dyDescent="0.3">
      <c r="A137" s="1"/>
      <c r="B137" s="1"/>
      <c r="C137" s="1"/>
      <c r="D137" s="1"/>
      <c r="E137" s="1"/>
      <c r="F137" s="1"/>
      <c r="G137" s="1"/>
      <c r="H137" s="1"/>
      <c r="I137" s="1"/>
      <c r="K137" s="2">
        <f t="shared" si="157"/>
        <v>0</v>
      </c>
      <c r="L137" s="2">
        <f t="shared" si="158"/>
        <v>0</v>
      </c>
      <c r="M137" s="2" t="e">
        <f>7-MATCH(M$1,Analisi!$C137:$I137,0)+1</f>
        <v>#N/A</v>
      </c>
      <c r="N137" s="2" t="e">
        <f>7-MATCH(N$1,Analisi!$C137:$I137,0)+1</f>
        <v>#N/A</v>
      </c>
      <c r="O137" s="2" t="e">
        <f>7-MATCH(O$1,Analisi!$C137:$I137,0)+1</f>
        <v>#N/A</v>
      </c>
      <c r="P137" s="2" t="e">
        <f>7-MATCH(P$1,Analisi!$C137:$I137,0)+1</f>
        <v>#N/A</v>
      </c>
      <c r="Q137" s="2" t="e">
        <f>7-MATCH(Q$1,Analisi!$C137:$I137,0)+1</f>
        <v>#N/A</v>
      </c>
      <c r="R137" s="2" t="e">
        <f>7-MATCH(R$1,Analisi!$C137:$I137,0)+1</f>
        <v>#N/A</v>
      </c>
      <c r="S137" s="2" t="e">
        <f>7-MATCH(S$1,Analisi!$C137:$I137,0)+1</f>
        <v>#N/A</v>
      </c>
    </row>
    <row r="138" spans="1:19" x14ac:dyDescent="0.3">
      <c r="A138" s="1"/>
      <c r="B138" s="1"/>
      <c r="C138" s="1"/>
      <c r="D138" s="1"/>
      <c r="E138" s="1"/>
      <c r="F138" s="1"/>
      <c r="G138" s="1"/>
      <c r="H138" s="1"/>
      <c r="I138" s="1"/>
      <c r="K138" s="2">
        <f t="shared" si="157"/>
        <v>0</v>
      </c>
      <c r="L138" s="2">
        <f t="shared" si="158"/>
        <v>0</v>
      </c>
      <c r="M138" s="2" t="e">
        <f>7-MATCH(M$1,Analisi!$C138:$I138,0)+1</f>
        <v>#N/A</v>
      </c>
      <c r="N138" s="2" t="e">
        <f>7-MATCH(N$1,Analisi!$C138:$I138,0)+1</f>
        <v>#N/A</v>
      </c>
      <c r="O138" s="2" t="e">
        <f>7-MATCH(O$1,Analisi!$C138:$I138,0)+1</f>
        <v>#N/A</v>
      </c>
      <c r="P138" s="2" t="e">
        <f>7-MATCH(P$1,Analisi!$C138:$I138,0)+1</f>
        <v>#N/A</v>
      </c>
      <c r="Q138" s="2" t="e">
        <f>7-MATCH(Q$1,Analisi!$C138:$I138,0)+1</f>
        <v>#N/A</v>
      </c>
      <c r="R138" s="2" t="e">
        <f>7-MATCH(R$1,Analisi!$C138:$I138,0)+1</f>
        <v>#N/A</v>
      </c>
      <c r="S138" s="2" t="e">
        <f>7-MATCH(S$1,Analisi!$C138:$I138,0)+1</f>
        <v>#N/A</v>
      </c>
    </row>
    <row r="139" spans="1:19" x14ac:dyDescent="0.3">
      <c r="A139" s="1"/>
      <c r="B139" s="1"/>
      <c r="C139" s="1"/>
      <c r="D139" s="1"/>
      <c r="E139" s="1"/>
      <c r="F139" s="1"/>
      <c r="G139" s="1"/>
      <c r="H139" s="1"/>
      <c r="I139" s="1"/>
      <c r="K139" s="2">
        <f t="shared" ref="K139:K466" si="163">A139</f>
        <v>0</v>
      </c>
      <c r="L139" s="2">
        <f t="shared" ref="L139:L466" si="164">B139</f>
        <v>0</v>
      </c>
      <c r="M139" s="2" t="e">
        <f>7-MATCH(M$1,Analisi!$C139:$I139,0)+1</f>
        <v>#N/A</v>
      </c>
      <c r="N139" s="2" t="e">
        <f>7-MATCH(N$1,Analisi!$C139:$I139,0)+1</f>
        <v>#N/A</v>
      </c>
      <c r="O139" s="2" t="e">
        <f>7-MATCH(O$1,Analisi!$C139:$I139,0)+1</f>
        <v>#N/A</v>
      </c>
      <c r="P139" s="2" t="e">
        <f>7-MATCH(P$1,Analisi!$C139:$I139,0)+1</f>
        <v>#N/A</v>
      </c>
      <c r="Q139" s="2" t="e">
        <f>7-MATCH(Q$1,Analisi!$C139:$I139,0)+1</f>
        <v>#N/A</v>
      </c>
      <c r="R139" s="2" t="e">
        <f>7-MATCH(R$1,Analisi!$C139:$I139,0)+1</f>
        <v>#N/A</v>
      </c>
      <c r="S139" s="2" t="e">
        <f>7-MATCH(S$1,Analisi!$C139:$I139,0)+1</f>
        <v>#N/A</v>
      </c>
    </row>
    <row r="140" spans="1:19" x14ac:dyDescent="0.3">
      <c r="A140" s="1"/>
      <c r="B140" s="1"/>
      <c r="C140" s="1"/>
      <c r="D140" s="1"/>
      <c r="E140" s="1"/>
      <c r="F140" s="1"/>
      <c r="G140" s="1"/>
      <c r="H140" s="1"/>
      <c r="I140" s="1"/>
      <c r="K140" s="2">
        <f t="shared" si="163"/>
        <v>0</v>
      </c>
      <c r="L140" s="2">
        <f t="shared" si="164"/>
        <v>0</v>
      </c>
      <c r="M140" s="2" t="e">
        <f>7-MATCH(M$1,Analisi!$C140:$I140,0)+1</f>
        <v>#N/A</v>
      </c>
      <c r="N140" s="2" t="e">
        <f>7-MATCH(N$1,Analisi!$C140:$I140,0)+1</f>
        <v>#N/A</v>
      </c>
      <c r="O140" s="2" t="e">
        <f>7-MATCH(O$1,Analisi!$C140:$I140,0)+1</f>
        <v>#N/A</v>
      </c>
      <c r="P140" s="2" t="e">
        <f>7-MATCH(P$1,Analisi!$C140:$I140,0)+1</f>
        <v>#N/A</v>
      </c>
      <c r="Q140" s="2" t="e">
        <f>7-MATCH(Q$1,Analisi!$C140:$I140,0)+1</f>
        <v>#N/A</v>
      </c>
      <c r="R140" s="2" t="e">
        <f>7-MATCH(R$1,Analisi!$C140:$I140,0)+1</f>
        <v>#N/A</v>
      </c>
      <c r="S140" s="2" t="e">
        <f>7-MATCH(S$1,Analisi!$C140:$I140,0)+1</f>
        <v>#N/A</v>
      </c>
    </row>
    <row r="141" spans="1:19" x14ac:dyDescent="0.3">
      <c r="A141" s="1"/>
      <c r="B141" s="1"/>
      <c r="C141" s="1"/>
      <c r="D141" s="1"/>
      <c r="E141" s="1"/>
      <c r="F141" s="1"/>
      <c r="G141" s="1"/>
      <c r="H141" s="1"/>
      <c r="I141" s="1"/>
      <c r="K141" s="2">
        <f t="shared" si="163"/>
        <v>0</v>
      </c>
      <c r="L141" s="2">
        <f t="shared" si="164"/>
        <v>0</v>
      </c>
      <c r="M141" s="2" t="e">
        <f>7-MATCH(M$1,Analisi!$C141:$I141,0)+1</f>
        <v>#N/A</v>
      </c>
      <c r="N141" s="2" t="e">
        <f>7-MATCH(N$1,Analisi!$C141:$I141,0)+1</f>
        <v>#N/A</v>
      </c>
      <c r="O141" s="2" t="e">
        <f>7-MATCH(O$1,Analisi!$C141:$I141,0)+1</f>
        <v>#N/A</v>
      </c>
      <c r="P141" s="2" t="e">
        <f>7-MATCH(P$1,Analisi!$C141:$I141,0)+1</f>
        <v>#N/A</v>
      </c>
      <c r="Q141" s="2" t="e">
        <f>7-MATCH(Q$1,Analisi!$C141:$I141,0)+1</f>
        <v>#N/A</v>
      </c>
      <c r="R141" s="2" t="e">
        <f>7-MATCH(R$1,Analisi!$C141:$I141,0)+1</f>
        <v>#N/A</v>
      </c>
      <c r="S141" s="2" t="e">
        <f>7-MATCH(S$1,Analisi!$C141:$I141,0)+1</f>
        <v>#N/A</v>
      </c>
    </row>
    <row r="142" spans="1:19" x14ac:dyDescent="0.3">
      <c r="A142" s="1"/>
      <c r="B142" s="1"/>
      <c r="C142" s="1"/>
      <c r="D142" s="1"/>
      <c r="E142" s="1"/>
      <c r="F142" s="1"/>
      <c r="G142" s="1"/>
      <c r="H142" s="1"/>
      <c r="I142" s="1"/>
      <c r="K142" s="2">
        <f t="shared" si="163"/>
        <v>0</v>
      </c>
      <c r="L142" s="2">
        <f t="shared" si="164"/>
        <v>0</v>
      </c>
      <c r="M142" s="2" t="e">
        <f>7-MATCH(M$1,Analisi!$C142:$I142,0)+1</f>
        <v>#N/A</v>
      </c>
      <c r="N142" s="2" t="e">
        <f>7-MATCH(N$1,Analisi!$C142:$I142,0)+1</f>
        <v>#N/A</v>
      </c>
      <c r="O142" s="2" t="e">
        <f>7-MATCH(O$1,Analisi!$C142:$I142,0)+1</f>
        <v>#N/A</v>
      </c>
      <c r="P142" s="2" t="e">
        <f>7-MATCH(P$1,Analisi!$C142:$I142,0)+1</f>
        <v>#N/A</v>
      </c>
      <c r="Q142" s="2" t="e">
        <f>7-MATCH(Q$1,Analisi!$C142:$I142,0)+1</f>
        <v>#N/A</v>
      </c>
      <c r="R142" s="2" t="e">
        <f>7-MATCH(R$1,Analisi!$C142:$I142,0)+1</f>
        <v>#N/A</v>
      </c>
      <c r="S142" s="2" t="e">
        <f>7-MATCH(S$1,Analisi!$C142:$I142,0)+1</f>
        <v>#N/A</v>
      </c>
    </row>
    <row r="143" spans="1:19" x14ac:dyDescent="0.3">
      <c r="A143" s="1"/>
      <c r="B143" s="1"/>
      <c r="C143" s="1"/>
      <c r="D143" s="1"/>
      <c r="E143" s="1"/>
      <c r="F143" s="1"/>
      <c r="G143" s="1"/>
      <c r="H143" s="1"/>
      <c r="I143" s="1"/>
      <c r="K143" s="2">
        <f t="shared" si="163"/>
        <v>0</v>
      </c>
      <c r="L143" s="2">
        <f t="shared" si="164"/>
        <v>0</v>
      </c>
      <c r="M143" s="2" t="e">
        <f>7-MATCH(M$1,Analisi!$C143:$I143,0)+1</f>
        <v>#N/A</v>
      </c>
      <c r="N143" s="2" t="e">
        <f>7-MATCH(N$1,Analisi!$C143:$I143,0)+1</f>
        <v>#N/A</v>
      </c>
      <c r="O143" s="2" t="e">
        <f>7-MATCH(O$1,Analisi!$C143:$I143,0)+1</f>
        <v>#N/A</v>
      </c>
      <c r="P143" s="2" t="e">
        <f>7-MATCH(P$1,Analisi!$C143:$I143,0)+1</f>
        <v>#N/A</v>
      </c>
      <c r="Q143" s="2" t="e">
        <f>7-MATCH(Q$1,Analisi!$C143:$I143,0)+1</f>
        <v>#N/A</v>
      </c>
      <c r="R143" s="2" t="e">
        <f>7-MATCH(R$1,Analisi!$C143:$I143,0)+1</f>
        <v>#N/A</v>
      </c>
      <c r="S143" s="2" t="e">
        <f>7-MATCH(S$1,Analisi!$C143:$I143,0)+1</f>
        <v>#N/A</v>
      </c>
    </row>
    <row r="144" spans="1:19" x14ac:dyDescent="0.3">
      <c r="A144" s="1"/>
      <c r="B144" s="1"/>
      <c r="C144" s="1"/>
      <c r="D144" s="1"/>
      <c r="E144" s="1"/>
      <c r="F144" s="1"/>
      <c r="G144" s="1"/>
      <c r="H144" s="1"/>
      <c r="I144" s="1"/>
      <c r="K144" s="2">
        <f t="shared" si="163"/>
        <v>0</v>
      </c>
      <c r="L144" s="2">
        <f t="shared" si="164"/>
        <v>0</v>
      </c>
      <c r="M144" s="2" t="e">
        <f>7-MATCH(M$1,Analisi!$C144:$I144,0)+1</f>
        <v>#N/A</v>
      </c>
      <c r="N144" s="2" t="e">
        <f>7-MATCH(N$1,Analisi!$C144:$I144,0)+1</f>
        <v>#N/A</v>
      </c>
      <c r="O144" s="2" t="e">
        <f>7-MATCH(O$1,Analisi!$C144:$I144,0)+1</f>
        <v>#N/A</v>
      </c>
      <c r="P144" s="2" t="e">
        <f>7-MATCH(P$1,Analisi!$C144:$I144,0)+1</f>
        <v>#N/A</v>
      </c>
      <c r="Q144" s="2" t="e">
        <f>7-MATCH(Q$1,Analisi!$C144:$I144,0)+1</f>
        <v>#N/A</v>
      </c>
      <c r="R144" s="2" t="e">
        <f>7-MATCH(R$1,Analisi!$C144:$I144,0)+1</f>
        <v>#N/A</v>
      </c>
      <c r="S144" s="2" t="e">
        <f>7-MATCH(S$1,Analisi!$C144:$I144,0)+1</f>
        <v>#N/A</v>
      </c>
    </row>
    <row r="145" spans="1:19" x14ac:dyDescent="0.3">
      <c r="A145" s="1"/>
      <c r="B145" s="1"/>
      <c r="C145" s="1"/>
      <c r="D145" s="1"/>
      <c r="E145" s="1"/>
      <c r="F145" s="1"/>
      <c r="G145" s="1"/>
      <c r="H145" s="1"/>
      <c r="I145" s="1"/>
      <c r="K145" s="2">
        <f t="shared" si="163"/>
        <v>0</v>
      </c>
      <c r="L145" s="2">
        <f t="shared" si="164"/>
        <v>0</v>
      </c>
      <c r="M145" s="2" t="e">
        <f>7-MATCH(M$1,Analisi!$C145:$I145,0)+1</f>
        <v>#N/A</v>
      </c>
      <c r="N145" s="2" t="e">
        <f>7-MATCH(N$1,Analisi!$C145:$I145,0)+1</f>
        <v>#N/A</v>
      </c>
      <c r="O145" s="2" t="e">
        <f>7-MATCH(O$1,Analisi!$C145:$I145,0)+1</f>
        <v>#N/A</v>
      </c>
      <c r="P145" s="2" t="e">
        <f>7-MATCH(P$1,Analisi!$C145:$I145,0)+1</f>
        <v>#N/A</v>
      </c>
      <c r="Q145" s="2" t="e">
        <f>7-MATCH(Q$1,Analisi!$C145:$I145,0)+1</f>
        <v>#N/A</v>
      </c>
      <c r="R145" s="2" t="e">
        <f>7-MATCH(R$1,Analisi!$C145:$I145,0)+1</f>
        <v>#N/A</v>
      </c>
      <c r="S145" s="2" t="e">
        <f>7-MATCH(S$1,Analisi!$C145:$I145,0)+1</f>
        <v>#N/A</v>
      </c>
    </row>
    <row r="146" spans="1:19" x14ac:dyDescent="0.3">
      <c r="A146" s="1"/>
      <c r="B146" s="1"/>
      <c r="C146" s="1"/>
      <c r="D146" s="1"/>
      <c r="E146" s="1"/>
      <c r="F146" s="1"/>
      <c r="G146" s="1"/>
      <c r="H146" s="1"/>
      <c r="I146" s="1"/>
      <c r="K146" s="2">
        <f t="shared" si="163"/>
        <v>0</v>
      </c>
      <c r="L146" s="2">
        <f t="shared" si="164"/>
        <v>0</v>
      </c>
      <c r="M146" s="2" t="e">
        <f>7-MATCH(M$1,Analisi!$C146:$I146,0)+1</f>
        <v>#N/A</v>
      </c>
      <c r="N146" s="2" t="e">
        <f>7-MATCH(N$1,Analisi!$C146:$I146,0)+1</f>
        <v>#N/A</v>
      </c>
      <c r="O146" s="2" t="e">
        <f>7-MATCH(O$1,Analisi!$C146:$I146,0)+1</f>
        <v>#N/A</v>
      </c>
      <c r="P146" s="2" t="e">
        <f>7-MATCH(P$1,Analisi!$C146:$I146,0)+1</f>
        <v>#N/A</v>
      </c>
      <c r="Q146" s="2" t="e">
        <f>7-MATCH(Q$1,Analisi!$C146:$I146,0)+1</f>
        <v>#N/A</v>
      </c>
      <c r="R146" s="2" t="e">
        <f>7-MATCH(R$1,Analisi!$C146:$I146,0)+1</f>
        <v>#N/A</v>
      </c>
      <c r="S146" s="2" t="e">
        <f>7-MATCH(S$1,Analisi!$C146:$I146,0)+1</f>
        <v>#N/A</v>
      </c>
    </row>
    <row r="147" spans="1:19" x14ac:dyDescent="0.3">
      <c r="A147" s="1"/>
      <c r="B147" s="1"/>
      <c r="C147" s="1"/>
      <c r="D147" s="1"/>
      <c r="E147" s="1"/>
      <c r="F147" s="1"/>
      <c r="G147" s="1"/>
      <c r="H147" s="1"/>
      <c r="I147" s="1"/>
      <c r="K147" s="2">
        <f t="shared" si="163"/>
        <v>0</v>
      </c>
      <c r="L147" s="2">
        <f t="shared" si="164"/>
        <v>0</v>
      </c>
      <c r="M147" s="2" t="e">
        <f>7-MATCH(M$1,Analisi!$C147:$I147,0)+1</f>
        <v>#N/A</v>
      </c>
      <c r="N147" s="2" t="e">
        <f>7-MATCH(N$1,Analisi!$C147:$I147,0)+1</f>
        <v>#N/A</v>
      </c>
      <c r="O147" s="2" t="e">
        <f>7-MATCH(O$1,Analisi!$C147:$I147,0)+1</f>
        <v>#N/A</v>
      </c>
      <c r="P147" s="2" t="e">
        <f>7-MATCH(P$1,Analisi!$C147:$I147,0)+1</f>
        <v>#N/A</v>
      </c>
      <c r="Q147" s="2" t="e">
        <f>7-MATCH(Q$1,Analisi!$C147:$I147,0)+1</f>
        <v>#N/A</v>
      </c>
      <c r="R147" s="2" t="e">
        <f>7-MATCH(R$1,Analisi!$C147:$I147,0)+1</f>
        <v>#N/A</v>
      </c>
      <c r="S147" s="2" t="e">
        <f>7-MATCH(S$1,Analisi!$C147:$I147,0)+1</f>
        <v>#N/A</v>
      </c>
    </row>
    <row r="148" spans="1:19" x14ac:dyDescent="0.3">
      <c r="A148" s="1"/>
      <c r="B148" s="1"/>
      <c r="C148" s="1"/>
      <c r="D148" s="1"/>
      <c r="E148" s="1"/>
      <c r="F148" s="1"/>
      <c r="G148" s="1"/>
      <c r="H148" s="1"/>
      <c r="I148" s="1"/>
      <c r="K148" s="2">
        <f t="shared" si="163"/>
        <v>0</v>
      </c>
      <c r="L148" s="2">
        <f t="shared" si="164"/>
        <v>0</v>
      </c>
      <c r="M148" s="2" t="e">
        <f>7-MATCH(M$1,Analisi!$C148:$I148,0)+1</f>
        <v>#N/A</v>
      </c>
      <c r="N148" s="2" t="e">
        <f>7-MATCH(N$1,Analisi!$C148:$I148,0)+1</f>
        <v>#N/A</v>
      </c>
      <c r="O148" s="2" t="e">
        <f>7-MATCH(O$1,Analisi!$C148:$I148,0)+1</f>
        <v>#N/A</v>
      </c>
      <c r="P148" s="2" t="e">
        <f>7-MATCH(P$1,Analisi!$C148:$I148,0)+1</f>
        <v>#N/A</v>
      </c>
      <c r="Q148" s="2" t="e">
        <f>7-MATCH(Q$1,Analisi!$C148:$I148,0)+1</f>
        <v>#N/A</v>
      </c>
      <c r="R148" s="2" t="e">
        <f>7-MATCH(R$1,Analisi!$C148:$I148,0)+1</f>
        <v>#N/A</v>
      </c>
      <c r="S148" s="2" t="e">
        <f>7-MATCH(S$1,Analisi!$C148:$I148,0)+1</f>
        <v>#N/A</v>
      </c>
    </row>
    <row r="149" spans="1:19" x14ac:dyDescent="0.3">
      <c r="A149" s="1"/>
      <c r="B149" s="1"/>
      <c r="C149" s="1"/>
      <c r="D149" s="1"/>
      <c r="E149" s="1"/>
      <c r="F149" s="1"/>
      <c r="G149" s="1"/>
      <c r="H149" s="1"/>
      <c r="I149" s="1"/>
      <c r="K149" s="2">
        <f t="shared" si="163"/>
        <v>0</v>
      </c>
      <c r="L149" s="2">
        <f t="shared" si="164"/>
        <v>0</v>
      </c>
      <c r="M149" s="2" t="e">
        <f>7-MATCH(M$1,Analisi!$C149:$I149,0)+1</f>
        <v>#N/A</v>
      </c>
      <c r="N149" s="2" t="e">
        <f>7-MATCH(N$1,Analisi!$C149:$I149,0)+1</f>
        <v>#N/A</v>
      </c>
      <c r="O149" s="2" t="e">
        <f>7-MATCH(O$1,Analisi!$C149:$I149,0)+1</f>
        <v>#N/A</v>
      </c>
      <c r="P149" s="2" t="e">
        <f>7-MATCH(P$1,Analisi!$C149:$I149,0)+1</f>
        <v>#N/A</v>
      </c>
      <c r="Q149" s="2" t="e">
        <f>7-MATCH(Q$1,Analisi!$C149:$I149,0)+1</f>
        <v>#N/A</v>
      </c>
      <c r="R149" s="2" t="e">
        <f>7-MATCH(R$1,Analisi!$C149:$I149,0)+1</f>
        <v>#N/A</v>
      </c>
      <c r="S149" s="2" t="e">
        <f>7-MATCH(S$1,Analisi!$C149:$I149,0)+1</f>
        <v>#N/A</v>
      </c>
    </row>
    <row r="150" spans="1:19" x14ac:dyDescent="0.3">
      <c r="A150" s="1"/>
      <c r="B150" s="1"/>
      <c r="C150" s="1"/>
      <c r="D150" s="1"/>
      <c r="E150" s="1"/>
      <c r="F150" s="1"/>
      <c r="G150" s="1"/>
      <c r="H150" s="1"/>
      <c r="I150" s="1"/>
      <c r="K150" s="2">
        <f t="shared" si="163"/>
        <v>0</v>
      </c>
      <c r="L150" s="2">
        <f t="shared" si="164"/>
        <v>0</v>
      </c>
      <c r="M150" s="2" t="e">
        <f>7-MATCH(M$1,Analisi!$C150:$I150,0)+1</f>
        <v>#N/A</v>
      </c>
      <c r="N150" s="2" t="e">
        <f>7-MATCH(N$1,Analisi!$C150:$I150,0)+1</f>
        <v>#N/A</v>
      </c>
      <c r="O150" s="2" t="e">
        <f>7-MATCH(O$1,Analisi!$C150:$I150,0)+1</f>
        <v>#N/A</v>
      </c>
      <c r="P150" s="2" t="e">
        <f>7-MATCH(P$1,Analisi!$C150:$I150,0)+1</f>
        <v>#N/A</v>
      </c>
      <c r="Q150" s="2" t="e">
        <f>7-MATCH(Q$1,Analisi!$C150:$I150,0)+1</f>
        <v>#N/A</v>
      </c>
      <c r="R150" s="2" t="e">
        <f>7-MATCH(R$1,Analisi!$C150:$I150,0)+1</f>
        <v>#N/A</v>
      </c>
      <c r="S150" s="2" t="e">
        <f>7-MATCH(S$1,Analisi!$C150:$I150,0)+1</f>
        <v>#N/A</v>
      </c>
    </row>
    <row r="151" spans="1:19" x14ac:dyDescent="0.3">
      <c r="A151" s="1"/>
      <c r="B151" s="1"/>
      <c r="C151" s="1"/>
      <c r="D151" s="1"/>
      <c r="E151" s="1"/>
      <c r="F151" s="1"/>
      <c r="G151" s="1"/>
      <c r="H151" s="1"/>
      <c r="I151" s="1"/>
      <c r="K151" s="2">
        <f t="shared" si="163"/>
        <v>0</v>
      </c>
      <c r="L151" s="2">
        <f t="shared" si="164"/>
        <v>0</v>
      </c>
      <c r="M151" s="2" t="e">
        <f>7-MATCH(M$1,Analisi!$C151:$I151,0)+1</f>
        <v>#N/A</v>
      </c>
      <c r="N151" s="2" t="e">
        <f>7-MATCH(N$1,Analisi!$C151:$I151,0)+1</f>
        <v>#N/A</v>
      </c>
      <c r="O151" s="2" t="e">
        <f>7-MATCH(O$1,Analisi!$C151:$I151,0)+1</f>
        <v>#N/A</v>
      </c>
      <c r="P151" s="2" t="e">
        <f>7-MATCH(P$1,Analisi!$C151:$I151,0)+1</f>
        <v>#N/A</v>
      </c>
      <c r="Q151" s="2" t="e">
        <f>7-MATCH(Q$1,Analisi!$C151:$I151,0)+1</f>
        <v>#N/A</v>
      </c>
      <c r="R151" s="2" t="e">
        <f>7-MATCH(R$1,Analisi!$C151:$I151,0)+1</f>
        <v>#N/A</v>
      </c>
      <c r="S151" s="2" t="e">
        <f>7-MATCH(S$1,Analisi!$C151:$I151,0)+1</f>
        <v>#N/A</v>
      </c>
    </row>
    <row r="152" spans="1:19" x14ac:dyDescent="0.3">
      <c r="A152" s="1"/>
      <c r="B152" s="1"/>
      <c r="C152" s="1"/>
      <c r="D152" s="1"/>
      <c r="E152" s="1"/>
      <c r="F152" s="1"/>
      <c r="G152" s="1"/>
      <c r="H152" s="1"/>
      <c r="I152" s="1"/>
      <c r="K152" s="2">
        <f t="shared" si="163"/>
        <v>0</v>
      </c>
      <c r="L152" s="2">
        <f t="shared" si="164"/>
        <v>0</v>
      </c>
      <c r="M152" s="2" t="e">
        <f>7-MATCH(M$1,Analisi!$C152:$I152,0)+1</f>
        <v>#N/A</v>
      </c>
      <c r="N152" s="2" t="e">
        <f>7-MATCH(N$1,Analisi!$C152:$I152,0)+1</f>
        <v>#N/A</v>
      </c>
      <c r="O152" s="2" t="e">
        <f>7-MATCH(O$1,Analisi!$C152:$I152,0)+1</f>
        <v>#N/A</v>
      </c>
      <c r="P152" s="2" t="e">
        <f>7-MATCH(P$1,Analisi!$C152:$I152,0)+1</f>
        <v>#N/A</v>
      </c>
      <c r="Q152" s="2" t="e">
        <f>7-MATCH(Q$1,Analisi!$C152:$I152,0)+1</f>
        <v>#N/A</v>
      </c>
      <c r="R152" s="2" t="e">
        <f>7-MATCH(R$1,Analisi!$C152:$I152,0)+1</f>
        <v>#N/A</v>
      </c>
      <c r="S152" s="2" t="e">
        <f>7-MATCH(S$1,Analisi!$C152:$I152,0)+1</f>
        <v>#N/A</v>
      </c>
    </row>
    <row r="153" spans="1:19" x14ac:dyDescent="0.3">
      <c r="A153" s="1"/>
      <c r="B153" s="1"/>
      <c r="C153" s="1"/>
      <c r="D153" s="1"/>
      <c r="E153" s="1"/>
      <c r="F153" s="1"/>
      <c r="G153" s="1"/>
      <c r="H153" s="1"/>
      <c r="I153" s="1"/>
      <c r="K153" s="2">
        <f t="shared" si="163"/>
        <v>0</v>
      </c>
      <c r="L153" s="2">
        <f t="shared" si="164"/>
        <v>0</v>
      </c>
      <c r="M153" s="2" t="e">
        <f>7-MATCH(M$1,Analisi!$C153:$I153,0)+1</f>
        <v>#N/A</v>
      </c>
      <c r="N153" s="2" t="e">
        <f>7-MATCH(N$1,Analisi!$C153:$I153,0)+1</f>
        <v>#N/A</v>
      </c>
      <c r="O153" s="2" t="e">
        <f>7-MATCH(O$1,Analisi!$C153:$I153,0)+1</f>
        <v>#N/A</v>
      </c>
      <c r="P153" s="2" t="e">
        <f>7-MATCH(P$1,Analisi!$C153:$I153,0)+1</f>
        <v>#N/A</v>
      </c>
      <c r="Q153" s="2" t="e">
        <f>7-MATCH(Q$1,Analisi!$C153:$I153,0)+1</f>
        <v>#N/A</v>
      </c>
      <c r="R153" s="2" t="e">
        <f>7-MATCH(R$1,Analisi!$C153:$I153,0)+1</f>
        <v>#N/A</v>
      </c>
      <c r="S153" s="2" t="e">
        <f>7-MATCH(S$1,Analisi!$C153:$I153,0)+1</f>
        <v>#N/A</v>
      </c>
    </row>
    <row r="154" spans="1:19" x14ac:dyDescent="0.3">
      <c r="A154" s="1"/>
      <c r="B154" s="1"/>
      <c r="C154" s="1"/>
      <c r="D154" s="1"/>
      <c r="E154" s="1"/>
      <c r="F154" s="1"/>
      <c r="G154" s="1"/>
      <c r="H154" s="1"/>
      <c r="I154" s="1"/>
      <c r="K154" s="2">
        <f t="shared" si="163"/>
        <v>0</v>
      </c>
      <c r="L154" s="2">
        <f t="shared" si="164"/>
        <v>0</v>
      </c>
      <c r="M154" s="2" t="e">
        <f>7-MATCH(M$1,Analisi!$C154:$I154,0)+1</f>
        <v>#N/A</v>
      </c>
      <c r="N154" s="2" t="e">
        <f>7-MATCH(N$1,Analisi!$C154:$I154,0)+1</f>
        <v>#N/A</v>
      </c>
      <c r="O154" s="2" t="e">
        <f>7-MATCH(O$1,Analisi!$C154:$I154,0)+1</f>
        <v>#N/A</v>
      </c>
      <c r="P154" s="2" t="e">
        <f>7-MATCH(P$1,Analisi!$C154:$I154,0)+1</f>
        <v>#N/A</v>
      </c>
      <c r="Q154" s="2" t="e">
        <f>7-MATCH(Q$1,Analisi!$C154:$I154,0)+1</f>
        <v>#N/A</v>
      </c>
      <c r="R154" s="2" t="e">
        <f>7-MATCH(R$1,Analisi!$C154:$I154,0)+1</f>
        <v>#N/A</v>
      </c>
      <c r="S154" s="2" t="e">
        <f>7-MATCH(S$1,Analisi!$C154:$I154,0)+1</f>
        <v>#N/A</v>
      </c>
    </row>
    <row r="155" spans="1:19" x14ac:dyDescent="0.3">
      <c r="A155" s="1"/>
      <c r="B155" s="1"/>
      <c r="C155" s="1"/>
      <c r="D155" s="1"/>
      <c r="E155" s="1"/>
      <c r="F155" s="1"/>
      <c r="G155" s="1"/>
      <c r="H155" s="1"/>
      <c r="I155" s="1"/>
      <c r="K155" s="2">
        <f t="shared" si="163"/>
        <v>0</v>
      </c>
      <c r="L155" s="2">
        <f t="shared" si="164"/>
        <v>0</v>
      </c>
      <c r="M155" s="2" t="e">
        <f>7-MATCH(M$1,Analisi!$C155:$I155,0)+1</f>
        <v>#N/A</v>
      </c>
      <c r="N155" s="2" t="e">
        <f>7-MATCH(N$1,Analisi!$C155:$I155,0)+1</f>
        <v>#N/A</v>
      </c>
      <c r="O155" s="2" t="e">
        <f>7-MATCH(O$1,Analisi!$C155:$I155,0)+1</f>
        <v>#N/A</v>
      </c>
      <c r="P155" s="2" t="e">
        <f>7-MATCH(P$1,Analisi!$C155:$I155,0)+1</f>
        <v>#N/A</v>
      </c>
      <c r="Q155" s="2" t="e">
        <f>7-MATCH(Q$1,Analisi!$C155:$I155,0)+1</f>
        <v>#N/A</v>
      </c>
      <c r="R155" s="2" t="e">
        <f>7-MATCH(R$1,Analisi!$C155:$I155,0)+1</f>
        <v>#N/A</v>
      </c>
      <c r="S155" s="2" t="e">
        <f>7-MATCH(S$1,Analisi!$C155:$I155,0)+1</f>
        <v>#N/A</v>
      </c>
    </row>
    <row r="156" spans="1:19" x14ac:dyDescent="0.3">
      <c r="A156" s="1"/>
      <c r="B156" s="1"/>
      <c r="C156" s="1"/>
      <c r="D156" s="1"/>
      <c r="E156" s="1"/>
      <c r="F156" s="1"/>
      <c r="G156" s="1"/>
      <c r="H156" s="1"/>
      <c r="I156" s="1"/>
      <c r="K156" s="2">
        <f t="shared" si="163"/>
        <v>0</v>
      </c>
      <c r="L156" s="2">
        <f t="shared" si="164"/>
        <v>0</v>
      </c>
      <c r="M156" s="2" t="e">
        <f>7-MATCH(M$1,Analisi!$C156:$I156,0)+1</f>
        <v>#N/A</v>
      </c>
      <c r="N156" s="2" t="e">
        <f>7-MATCH(N$1,Analisi!$C156:$I156,0)+1</f>
        <v>#N/A</v>
      </c>
      <c r="O156" s="2" t="e">
        <f>7-MATCH(O$1,Analisi!$C156:$I156,0)+1</f>
        <v>#N/A</v>
      </c>
      <c r="P156" s="2" t="e">
        <f>7-MATCH(P$1,Analisi!$C156:$I156,0)+1</f>
        <v>#N/A</v>
      </c>
      <c r="Q156" s="2" t="e">
        <f>7-MATCH(Q$1,Analisi!$C156:$I156,0)+1</f>
        <v>#N/A</v>
      </c>
      <c r="R156" s="2" t="e">
        <f>7-MATCH(R$1,Analisi!$C156:$I156,0)+1</f>
        <v>#N/A</v>
      </c>
      <c r="S156" s="2" t="e">
        <f>7-MATCH(S$1,Analisi!$C156:$I156,0)+1</f>
        <v>#N/A</v>
      </c>
    </row>
    <row r="157" spans="1:19" x14ac:dyDescent="0.3">
      <c r="A157" s="1"/>
      <c r="B157" s="1"/>
      <c r="C157" s="1"/>
      <c r="D157" s="1"/>
      <c r="E157" s="1"/>
      <c r="F157" s="1"/>
      <c r="G157" s="1"/>
      <c r="H157" s="1"/>
      <c r="I157" s="1"/>
      <c r="K157" s="2">
        <f t="shared" si="163"/>
        <v>0</v>
      </c>
      <c r="L157" s="2">
        <f t="shared" si="164"/>
        <v>0</v>
      </c>
      <c r="M157" s="2" t="e">
        <f>7-MATCH(M$1,Analisi!$C157:$I157,0)+1</f>
        <v>#N/A</v>
      </c>
      <c r="N157" s="2" t="e">
        <f>7-MATCH(N$1,Analisi!$C157:$I157,0)+1</f>
        <v>#N/A</v>
      </c>
      <c r="O157" s="2" t="e">
        <f>7-MATCH(O$1,Analisi!$C157:$I157,0)+1</f>
        <v>#N/A</v>
      </c>
      <c r="P157" s="2" t="e">
        <f>7-MATCH(P$1,Analisi!$C157:$I157,0)+1</f>
        <v>#N/A</v>
      </c>
      <c r="Q157" s="2" t="e">
        <f>7-MATCH(Q$1,Analisi!$C157:$I157,0)+1</f>
        <v>#N/A</v>
      </c>
      <c r="R157" s="2" t="e">
        <f>7-MATCH(R$1,Analisi!$C157:$I157,0)+1</f>
        <v>#N/A</v>
      </c>
      <c r="S157" s="2" t="e">
        <f>7-MATCH(S$1,Analisi!$C157:$I157,0)+1</f>
        <v>#N/A</v>
      </c>
    </row>
    <row r="158" spans="1:19" x14ac:dyDescent="0.3">
      <c r="A158" s="1"/>
      <c r="B158" s="1"/>
      <c r="C158" s="1"/>
      <c r="D158" s="1"/>
      <c r="E158" s="1"/>
      <c r="F158" s="1"/>
      <c r="G158" s="1"/>
      <c r="H158" s="1"/>
      <c r="I158" s="1"/>
      <c r="K158" s="2">
        <f t="shared" si="163"/>
        <v>0</v>
      </c>
      <c r="L158" s="2">
        <f t="shared" si="164"/>
        <v>0</v>
      </c>
      <c r="M158" s="2" t="e">
        <f>7-MATCH(M$1,Analisi!$C158:$I158,0)+1</f>
        <v>#N/A</v>
      </c>
      <c r="N158" s="2" t="e">
        <f>7-MATCH(N$1,Analisi!$C158:$I158,0)+1</f>
        <v>#N/A</v>
      </c>
      <c r="O158" s="2" t="e">
        <f>7-MATCH(O$1,Analisi!$C158:$I158,0)+1</f>
        <v>#N/A</v>
      </c>
      <c r="P158" s="2" t="e">
        <f>7-MATCH(P$1,Analisi!$C158:$I158,0)+1</f>
        <v>#N/A</v>
      </c>
      <c r="Q158" s="2" t="e">
        <f>7-MATCH(Q$1,Analisi!$C158:$I158,0)+1</f>
        <v>#N/A</v>
      </c>
      <c r="R158" s="2" t="e">
        <f>7-MATCH(R$1,Analisi!$C158:$I158,0)+1</f>
        <v>#N/A</v>
      </c>
      <c r="S158" s="2" t="e">
        <f>7-MATCH(S$1,Analisi!$C158:$I158,0)+1</f>
        <v>#N/A</v>
      </c>
    </row>
    <row r="159" spans="1:19" x14ac:dyDescent="0.3">
      <c r="A159" s="1"/>
      <c r="B159" s="1"/>
      <c r="C159" s="1"/>
      <c r="D159" s="1"/>
      <c r="E159" s="1"/>
      <c r="F159" s="1"/>
      <c r="G159" s="1"/>
      <c r="H159" s="1"/>
      <c r="I159" s="1"/>
      <c r="K159" s="2">
        <f t="shared" si="163"/>
        <v>0</v>
      </c>
      <c r="L159" s="2">
        <f t="shared" si="164"/>
        <v>0</v>
      </c>
      <c r="M159" s="2" t="e">
        <f>7-MATCH(M$1,Analisi!$C159:$I159,0)+1</f>
        <v>#N/A</v>
      </c>
      <c r="N159" s="2" t="e">
        <f>7-MATCH(N$1,Analisi!$C159:$I159,0)+1</f>
        <v>#N/A</v>
      </c>
      <c r="O159" s="2" t="e">
        <f>7-MATCH(O$1,Analisi!$C159:$I159,0)+1</f>
        <v>#N/A</v>
      </c>
      <c r="P159" s="2" t="e">
        <f>7-MATCH(P$1,Analisi!$C159:$I159,0)+1</f>
        <v>#N/A</v>
      </c>
      <c r="Q159" s="2" t="e">
        <f>7-MATCH(Q$1,Analisi!$C159:$I159,0)+1</f>
        <v>#N/A</v>
      </c>
      <c r="R159" s="2" t="e">
        <f>7-MATCH(R$1,Analisi!$C159:$I159,0)+1</f>
        <v>#N/A</v>
      </c>
      <c r="S159" s="2" t="e">
        <f>7-MATCH(S$1,Analisi!$C159:$I159,0)+1</f>
        <v>#N/A</v>
      </c>
    </row>
    <row r="160" spans="1:19" x14ac:dyDescent="0.3">
      <c r="A160" s="1"/>
      <c r="B160" s="1"/>
      <c r="C160" s="1"/>
      <c r="D160" s="1"/>
      <c r="E160" s="1"/>
      <c r="F160" s="1"/>
      <c r="G160" s="1"/>
      <c r="H160" s="1"/>
      <c r="I160" s="1"/>
      <c r="K160" s="2">
        <f t="shared" si="163"/>
        <v>0</v>
      </c>
      <c r="L160" s="2">
        <f t="shared" si="164"/>
        <v>0</v>
      </c>
      <c r="M160" s="2" t="e">
        <f>7-MATCH(M$1,Analisi!$C160:$I160,0)+1</f>
        <v>#N/A</v>
      </c>
      <c r="N160" s="2" t="e">
        <f>7-MATCH(N$1,Analisi!$C160:$I160,0)+1</f>
        <v>#N/A</v>
      </c>
      <c r="O160" s="2" t="e">
        <f>7-MATCH(O$1,Analisi!$C160:$I160,0)+1</f>
        <v>#N/A</v>
      </c>
      <c r="P160" s="2" t="e">
        <f>7-MATCH(P$1,Analisi!$C160:$I160,0)+1</f>
        <v>#N/A</v>
      </c>
      <c r="Q160" s="2" t="e">
        <f>7-MATCH(Q$1,Analisi!$C160:$I160,0)+1</f>
        <v>#N/A</v>
      </c>
      <c r="R160" s="2" t="e">
        <f>7-MATCH(R$1,Analisi!$C160:$I160,0)+1</f>
        <v>#N/A</v>
      </c>
      <c r="S160" s="2" t="e">
        <f>7-MATCH(S$1,Analisi!$C160:$I160,0)+1</f>
        <v>#N/A</v>
      </c>
    </row>
    <row r="161" spans="1:19" x14ac:dyDescent="0.3">
      <c r="A161" s="1"/>
      <c r="B161" s="1"/>
      <c r="C161" s="1"/>
      <c r="D161" s="1"/>
      <c r="E161" s="1"/>
      <c r="F161" s="1"/>
      <c r="G161" s="1"/>
      <c r="H161" s="1"/>
      <c r="I161" s="1"/>
      <c r="K161" s="2">
        <f t="shared" si="163"/>
        <v>0</v>
      </c>
      <c r="L161" s="2">
        <f t="shared" si="164"/>
        <v>0</v>
      </c>
      <c r="M161" s="2" t="e">
        <f>7-MATCH(M$1,Analisi!$C161:$I161,0)+1</f>
        <v>#N/A</v>
      </c>
      <c r="N161" s="2" t="e">
        <f>7-MATCH(N$1,Analisi!$C161:$I161,0)+1</f>
        <v>#N/A</v>
      </c>
      <c r="O161" s="2" t="e">
        <f>7-MATCH(O$1,Analisi!$C161:$I161,0)+1</f>
        <v>#N/A</v>
      </c>
      <c r="P161" s="2" t="e">
        <f>7-MATCH(P$1,Analisi!$C161:$I161,0)+1</f>
        <v>#N/A</v>
      </c>
      <c r="Q161" s="2" t="e">
        <f>7-MATCH(Q$1,Analisi!$C161:$I161,0)+1</f>
        <v>#N/A</v>
      </c>
      <c r="R161" s="2" t="e">
        <f>7-MATCH(R$1,Analisi!$C161:$I161,0)+1</f>
        <v>#N/A</v>
      </c>
      <c r="S161" s="2" t="e">
        <f>7-MATCH(S$1,Analisi!$C161:$I161,0)+1</f>
        <v>#N/A</v>
      </c>
    </row>
    <row r="162" spans="1:19" x14ac:dyDescent="0.3">
      <c r="A162" s="1"/>
      <c r="B162" s="1"/>
      <c r="C162" s="1"/>
      <c r="D162" s="1"/>
      <c r="E162" s="1"/>
      <c r="F162" s="1"/>
      <c r="G162" s="1"/>
      <c r="H162" s="1"/>
      <c r="I162" s="1"/>
      <c r="K162" s="2">
        <f t="shared" si="163"/>
        <v>0</v>
      </c>
      <c r="L162" s="2">
        <f t="shared" si="164"/>
        <v>0</v>
      </c>
      <c r="M162" s="2" t="e">
        <f>7-MATCH(M$1,Analisi!$C162:$I162,0)+1</f>
        <v>#N/A</v>
      </c>
      <c r="N162" s="2" t="e">
        <f>7-MATCH(N$1,Analisi!$C162:$I162,0)+1</f>
        <v>#N/A</v>
      </c>
      <c r="O162" s="2" t="e">
        <f>7-MATCH(O$1,Analisi!$C162:$I162,0)+1</f>
        <v>#N/A</v>
      </c>
      <c r="P162" s="2" t="e">
        <f>7-MATCH(P$1,Analisi!$C162:$I162,0)+1</f>
        <v>#N/A</v>
      </c>
      <c r="Q162" s="2" t="e">
        <f>7-MATCH(Q$1,Analisi!$C162:$I162,0)+1</f>
        <v>#N/A</v>
      </c>
      <c r="R162" s="2" t="e">
        <f>7-MATCH(R$1,Analisi!$C162:$I162,0)+1</f>
        <v>#N/A</v>
      </c>
      <c r="S162" s="2" t="e">
        <f>7-MATCH(S$1,Analisi!$C162:$I162,0)+1</f>
        <v>#N/A</v>
      </c>
    </row>
    <row r="163" spans="1:19" x14ac:dyDescent="0.3">
      <c r="A163" s="1"/>
      <c r="B163" s="1"/>
      <c r="C163" s="1"/>
      <c r="D163" s="1"/>
      <c r="E163" s="1"/>
      <c r="F163" s="1"/>
      <c r="G163" s="1"/>
      <c r="H163" s="1"/>
      <c r="I163" s="1"/>
      <c r="K163" s="2">
        <f t="shared" si="163"/>
        <v>0</v>
      </c>
      <c r="L163" s="2">
        <f t="shared" si="164"/>
        <v>0</v>
      </c>
      <c r="M163" s="2" t="e">
        <f>7-MATCH(M$1,Analisi!$C163:$I163,0)+1</f>
        <v>#N/A</v>
      </c>
      <c r="N163" s="2" t="e">
        <f>7-MATCH(N$1,Analisi!$C163:$I163,0)+1</f>
        <v>#N/A</v>
      </c>
      <c r="O163" s="2" t="e">
        <f>7-MATCH(O$1,Analisi!$C163:$I163,0)+1</f>
        <v>#N/A</v>
      </c>
      <c r="P163" s="2" t="e">
        <f>7-MATCH(P$1,Analisi!$C163:$I163,0)+1</f>
        <v>#N/A</v>
      </c>
      <c r="Q163" s="2" t="e">
        <f>7-MATCH(Q$1,Analisi!$C163:$I163,0)+1</f>
        <v>#N/A</v>
      </c>
      <c r="R163" s="2" t="e">
        <f>7-MATCH(R$1,Analisi!$C163:$I163,0)+1</f>
        <v>#N/A</v>
      </c>
      <c r="S163" s="2" t="e">
        <f>7-MATCH(S$1,Analisi!$C163:$I163,0)+1</f>
        <v>#N/A</v>
      </c>
    </row>
    <row r="164" spans="1:19" x14ac:dyDescent="0.3">
      <c r="A164" s="1"/>
      <c r="B164" s="1"/>
      <c r="C164" s="1"/>
      <c r="D164" s="1"/>
      <c r="E164" s="1"/>
      <c r="F164" s="1"/>
      <c r="G164" s="1"/>
      <c r="H164" s="1"/>
      <c r="I164" s="1"/>
      <c r="K164" s="2">
        <f t="shared" si="163"/>
        <v>0</v>
      </c>
      <c r="L164" s="2">
        <f t="shared" si="164"/>
        <v>0</v>
      </c>
      <c r="M164" s="2" t="e">
        <f>7-MATCH(M$1,Analisi!$C164:$I164,0)+1</f>
        <v>#N/A</v>
      </c>
      <c r="N164" s="2" t="e">
        <f>7-MATCH(N$1,Analisi!$C164:$I164,0)+1</f>
        <v>#N/A</v>
      </c>
      <c r="O164" s="2" t="e">
        <f>7-MATCH(O$1,Analisi!$C164:$I164,0)+1</f>
        <v>#N/A</v>
      </c>
      <c r="P164" s="2" t="e">
        <f>7-MATCH(P$1,Analisi!$C164:$I164,0)+1</f>
        <v>#N/A</v>
      </c>
      <c r="Q164" s="2" t="e">
        <f>7-MATCH(Q$1,Analisi!$C164:$I164,0)+1</f>
        <v>#N/A</v>
      </c>
      <c r="R164" s="2" t="e">
        <f>7-MATCH(R$1,Analisi!$C164:$I164,0)+1</f>
        <v>#N/A</v>
      </c>
      <c r="S164" s="2" t="e">
        <f>7-MATCH(S$1,Analisi!$C164:$I164,0)+1</f>
        <v>#N/A</v>
      </c>
    </row>
    <row r="165" spans="1:19" x14ac:dyDescent="0.3">
      <c r="A165" s="1"/>
      <c r="B165" s="1"/>
      <c r="C165" s="1"/>
      <c r="D165" s="1"/>
      <c r="E165" s="1"/>
      <c r="F165" s="1"/>
      <c r="G165" s="1"/>
      <c r="H165" s="1"/>
      <c r="I165" s="1"/>
      <c r="K165" s="2">
        <f t="shared" si="163"/>
        <v>0</v>
      </c>
      <c r="L165" s="2">
        <f t="shared" si="164"/>
        <v>0</v>
      </c>
      <c r="M165" s="2" t="e">
        <f>7-MATCH(M$1,Analisi!$C165:$I165,0)+1</f>
        <v>#N/A</v>
      </c>
      <c r="N165" s="2" t="e">
        <f>7-MATCH(N$1,Analisi!$C165:$I165,0)+1</f>
        <v>#N/A</v>
      </c>
      <c r="O165" s="2" t="e">
        <f>7-MATCH(O$1,Analisi!$C165:$I165,0)+1</f>
        <v>#N/A</v>
      </c>
      <c r="P165" s="2" t="e">
        <f>7-MATCH(P$1,Analisi!$C165:$I165,0)+1</f>
        <v>#N/A</v>
      </c>
      <c r="Q165" s="2" t="e">
        <f>7-MATCH(Q$1,Analisi!$C165:$I165,0)+1</f>
        <v>#N/A</v>
      </c>
      <c r="R165" s="2" t="e">
        <f>7-MATCH(R$1,Analisi!$C165:$I165,0)+1</f>
        <v>#N/A</v>
      </c>
      <c r="S165" s="2" t="e">
        <f>7-MATCH(S$1,Analisi!$C165:$I165,0)+1</f>
        <v>#N/A</v>
      </c>
    </row>
    <row r="166" spans="1:19" x14ac:dyDescent="0.3">
      <c r="A166" s="1"/>
      <c r="B166" s="1"/>
      <c r="C166" s="1"/>
      <c r="D166" s="1"/>
      <c r="E166" s="1"/>
      <c r="F166" s="1"/>
      <c r="G166" s="1"/>
      <c r="H166" s="1"/>
      <c r="I166" s="1"/>
      <c r="K166" s="2">
        <f t="shared" si="163"/>
        <v>0</v>
      </c>
      <c r="L166" s="2">
        <f t="shared" si="164"/>
        <v>0</v>
      </c>
      <c r="M166" s="2" t="e">
        <f>7-MATCH(M$1,Analisi!$C166:$I166,0)+1</f>
        <v>#N/A</v>
      </c>
      <c r="N166" s="2" t="e">
        <f>7-MATCH(N$1,Analisi!$C166:$I166,0)+1</f>
        <v>#N/A</v>
      </c>
      <c r="O166" s="2" t="e">
        <f>7-MATCH(O$1,Analisi!$C166:$I166,0)+1</f>
        <v>#N/A</v>
      </c>
      <c r="P166" s="2" t="e">
        <f>7-MATCH(P$1,Analisi!$C166:$I166,0)+1</f>
        <v>#N/A</v>
      </c>
      <c r="Q166" s="2" t="e">
        <f>7-MATCH(Q$1,Analisi!$C166:$I166,0)+1</f>
        <v>#N/A</v>
      </c>
      <c r="R166" s="2" t="e">
        <f>7-MATCH(R$1,Analisi!$C166:$I166,0)+1</f>
        <v>#N/A</v>
      </c>
      <c r="S166" s="2" t="e">
        <f>7-MATCH(S$1,Analisi!$C166:$I166,0)+1</f>
        <v>#N/A</v>
      </c>
    </row>
    <row r="167" spans="1:19" x14ac:dyDescent="0.3">
      <c r="A167" s="1"/>
      <c r="B167" s="1"/>
      <c r="C167" s="1"/>
      <c r="D167" s="1"/>
      <c r="E167" s="1"/>
      <c r="F167" s="1"/>
      <c r="G167" s="1"/>
      <c r="H167" s="1"/>
      <c r="I167" s="1"/>
      <c r="K167" s="2">
        <f t="shared" si="163"/>
        <v>0</v>
      </c>
      <c r="L167" s="2">
        <f t="shared" si="164"/>
        <v>0</v>
      </c>
      <c r="M167" s="2" t="e">
        <f>7-MATCH(M$1,Analisi!$C167:$I167,0)+1</f>
        <v>#N/A</v>
      </c>
      <c r="N167" s="2" t="e">
        <f>7-MATCH(N$1,Analisi!$C167:$I167,0)+1</f>
        <v>#N/A</v>
      </c>
      <c r="O167" s="2" t="e">
        <f>7-MATCH(O$1,Analisi!$C167:$I167,0)+1</f>
        <v>#N/A</v>
      </c>
      <c r="P167" s="2" t="e">
        <f>7-MATCH(P$1,Analisi!$C167:$I167,0)+1</f>
        <v>#N/A</v>
      </c>
      <c r="Q167" s="2" t="e">
        <f>7-MATCH(Q$1,Analisi!$C167:$I167,0)+1</f>
        <v>#N/A</v>
      </c>
      <c r="R167" s="2" t="e">
        <f>7-MATCH(R$1,Analisi!$C167:$I167,0)+1</f>
        <v>#N/A</v>
      </c>
      <c r="S167" s="2" t="e">
        <f>7-MATCH(S$1,Analisi!$C167:$I167,0)+1</f>
        <v>#N/A</v>
      </c>
    </row>
    <row r="168" spans="1:19" x14ac:dyDescent="0.3">
      <c r="A168" s="1"/>
      <c r="B168" s="1"/>
      <c r="C168" s="1"/>
      <c r="D168" s="1"/>
      <c r="E168" s="1"/>
      <c r="F168" s="1"/>
      <c r="G168" s="1"/>
      <c r="H168" s="1"/>
      <c r="I168" s="1"/>
      <c r="K168" s="2">
        <f t="shared" si="163"/>
        <v>0</v>
      </c>
      <c r="L168" s="2">
        <f t="shared" si="164"/>
        <v>0</v>
      </c>
      <c r="M168" s="2" t="e">
        <f>7-MATCH(M$1,Analisi!$C168:$I168,0)+1</f>
        <v>#N/A</v>
      </c>
      <c r="N168" s="2" t="e">
        <f>7-MATCH(N$1,Analisi!$C168:$I168,0)+1</f>
        <v>#N/A</v>
      </c>
      <c r="O168" s="2" t="e">
        <f>7-MATCH(O$1,Analisi!$C168:$I168,0)+1</f>
        <v>#N/A</v>
      </c>
      <c r="P168" s="2" t="e">
        <f>7-MATCH(P$1,Analisi!$C168:$I168,0)+1</f>
        <v>#N/A</v>
      </c>
      <c r="Q168" s="2" t="e">
        <f>7-MATCH(Q$1,Analisi!$C168:$I168,0)+1</f>
        <v>#N/A</v>
      </c>
      <c r="R168" s="2" t="e">
        <f>7-MATCH(R$1,Analisi!$C168:$I168,0)+1</f>
        <v>#N/A</v>
      </c>
      <c r="S168" s="2" t="e">
        <f>7-MATCH(S$1,Analisi!$C168:$I168,0)+1</f>
        <v>#N/A</v>
      </c>
    </row>
    <row r="169" spans="1:19" x14ac:dyDescent="0.3">
      <c r="A169" s="1"/>
      <c r="B169" s="1"/>
      <c r="C169" s="1"/>
      <c r="D169" s="1"/>
      <c r="E169" s="1"/>
      <c r="F169" s="1"/>
      <c r="G169" s="1"/>
      <c r="H169" s="1"/>
      <c r="I169" s="1"/>
      <c r="K169" s="2">
        <f t="shared" si="163"/>
        <v>0</v>
      </c>
      <c r="L169" s="2">
        <f t="shared" si="164"/>
        <v>0</v>
      </c>
      <c r="M169" s="2" t="e">
        <f>7-MATCH(M$1,Analisi!$C169:$I169,0)+1</f>
        <v>#N/A</v>
      </c>
      <c r="N169" s="2" t="e">
        <f>7-MATCH(N$1,Analisi!$C169:$I169,0)+1</f>
        <v>#N/A</v>
      </c>
      <c r="O169" s="2" t="e">
        <f>7-MATCH(O$1,Analisi!$C169:$I169,0)+1</f>
        <v>#N/A</v>
      </c>
      <c r="P169" s="2" t="e">
        <f>7-MATCH(P$1,Analisi!$C169:$I169,0)+1</f>
        <v>#N/A</v>
      </c>
      <c r="Q169" s="2" t="e">
        <f>7-MATCH(Q$1,Analisi!$C169:$I169,0)+1</f>
        <v>#N/A</v>
      </c>
      <c r="R169" s="2" t="e">
        <f>7-MATCH(R$1,Analisi!$C169:$I169,0)+1</f>
        <v>#N/A</v>
      </c>
      <c r="S169" s="2" t="e">
        <f>7-MATCH(S$1,Analisi!$C169:$I169,0)+1</f>
        <v>#N/A</v>
      </c>
    </row>
    <row r="170" spans="1:19" x14ac:dyDescent="0.3">
      <c r="A170" s="1"/>
      <c r="B170" s="1"/>
      <c r="C170" s="1"/>
      <c r="D170" s="1"/>
      <c r="E170" s="1"/>
      <c r="F170" s="1"/>
      <c r="G170" s="1"/>
      <c r="H170" s="1"/>
      <c r="I170" s="1"/>
      <c r="K170" s="2">
        <f t="shared" si="163"/>
        <v>0</v>
      </c>
      <c r="L170" s="2">
        <f t="shared" si="164"/>
        <v>0</v>
      </c>
      <c r="M170" s="2" t="e">
        <f>7-MATCH(M$1,Analisi!$C170:$I170,0)+1</f>
        <v>#N/A</v>
      </c>
      <c r="N170" s="2" t="e">
        <f>7-MATCH(N$1,Analisi!$C170:$I170,0)+1</f>
        <v>#N/A</v>
      </c>
      <c r="O170" s="2" t="e">
        <f>7-MATCH(O$1,Analisi!$C170:$I170,0)+1</f>
        <v>#N/A</v>
      </c>
      <c r="P170" s="2" t="e">
        <f>7-MATCH(P$1,Analisi!$C170:$I170,0)+1</f>
        <v>#N/A</v>
      </c>
      <c r="Q170" s="2" t="e">
        <f>7-MATCH(Q$1,Analisi!$C170:$I170,0)+1</f>
        <v>#N/A</v>
      </c>
      <c r="R170" s="2" t="e">
        <f>7-MATCH(R$1,Analisi!$C170:$I170,0)+1</f>
        <v>#N/A</v>
      </c>
      <c r="S170" s="2" t="e">
        <f>7-MATCH(S$1,Analisi!$C170:$I170,0)+1</f>
        <v>#N/A</v>
      </c>
    </row>
    <row r="171" spans="1:19" x14ac:dyDescent="0.3">
      <c r="A171" s="1"/>
      <c r="B171" s="1"/>
      <c r="C171" s="1"/>
      <c r="D171" s="1"/>
      <c r="E171" s="1"/>
      <c r="F171" s="1"/>
      <c r="G171" s="1"/>
      <c r="H171" s="1"/>
      <c r="I171" s="1"/>
      <c r="K171" s="2">
        <f t="shared" si="163"/>
        <v>0</v>
      </c>
      <c r="L171" s="2">
        <f t="shared" si="164"/>
        <v>0</v>
      </c>
      <c r="M171" s="2" t="e">
        <f>7-MATCH(M$1,Analisi!$C171:$I171,0)+1</f>
        <v>#N/A</v>
      </c>
      <c r="N171" s="2" t="e">
        <f>7-MATCH(N$1,Analisi!$C171:$I171,0)+1</f>
        <v>#N/A</v>
      </c>
      <c r="O171" s="2" t="e">
        <f>7-MATCH(O$1,Analisi!$C171:$I171,0)+1</f>
        <v>#N/A</v>
      </c>
      <c r="P171" s="2" t="e">
        <f>7-MATCH(P$1,Analisi!$C171:$I171,0)+1</f>
        <v>#N/A</v>
      </c>
      <c r="Q171" s="2" t="e">
        <f>7-MATCH(Q$1,Analisi!$C171:$I171,0)+1</f>
        <v>#N/A</v>
      </c>
      <c r="R171" s="2" t="e">
        <f>7-MATCH(R$1,Analisi!$C171:$I171,0)+1</f>
        <v>#N/A</v>
      </c>
      <c r="S171" s="2" t="e">
        <f>7-MATCH(S$1,Analisi!$C171:$I171,0)+1</f>
        <v>#N/A</v>
      </c>
    </row>
    <row r="172" spans="1:19" x14ac:dyDescent="0.3">
      <c r="A172" s="1"/>
      <c r="B172" s="1"/>
      <c r="C172" s="1"/>
      <c r="D172" s="1"/>
      <c r="E172" s="1"/>
      <c r="F172" s="1"/>
      <c r="G172" s="1"/>
      <c r="H172" s="1"/>
      <c r="I172" s="1"/>
      <c r="K172" s="2">
        <f t="shared" si="163"/>
        <v>0</v>
      </c>
      <c r="L172" s="2">
        <f t="shared" si="164"/>
        <v>0</v>
      </c>
      <c r="M172" s="2" t="e">
        <f>7-MATCH(M$1,Analisi!$C172:$I172,0)+1</f>
        <v>#N/A</v>
      </c>
      <c r="N172" s="2" t="e">
        <f>7-MATCH(N$1,Analisi!$C172:$I172,0)+1</f>
        <v>#N/A</v>
      </c>
      <c r="O172" s="2" t="e">
        <f>7-MATCH(O$1,Analisi!$C172:$I172,0)+1</f>
        <v>#N/A</v>
      </c>
      <c r="P172" s="2" t="e">
        <f>7-MATCH(P$1,Analisi!$C172:$I172,0)+1</f>
        <v>#N/A</v>
      </c>
      <c r="Q172" s="2" t="e">
        <f>7-MATCH(Q$1,Analisi!$C172:$I172,0)+1</f>
        <v>#N/A</v>
      </c>
      <c r="R172" s="2" t="e">
        <f>7-MATCH(R$1,Analisi!$C172:$I172,0)+1</f>
        <v>#N/A</v>
      </c>
      <c r="S172" s="2" t="e">
        <f>7-MATCH(S$1,Analisi!$C172:$I172,0)+1</f>
        <v>#N/A</v>
      </c>
    </row>
    <row r="173" spans="1:19" x14ac:dyDescent="0.3">
      <c r="A173" s="1"/>
      <c r="B173" s="1"/>
      <c r="C173" s="1"/>
      <c r="D173" s="1"/>
      <c r="E173" s="1"/>
      <c r="F173" s="1"/>
      <c r="G173" s="1"/>
      <c r="H173" s="1"/>
      <c r="I173" s="1"/>
      <c r="K173" s="2">
        <f t="shared" si="163"/>
        <v>0</v>
      </c>
      <c r="L173" s="2">
        <f t="shared" si="164"/>
        <v>0</v>
      </c>
      <c r="M173" s="2" t="e">
        <f>7-MATCH(M$1,Analisi!$C173:$I173,0)+1</f>
        <v>#N/A</v>
      </c>
      <c r="N173" s="2" t="e">
        <f>7-MATCH(N$1,Analisi!$C173:$I173,0)+1</f>
        <v>#N/A</v>
      </c>
      <c r="O173" s="2" t="e">
        <f>7-MATCH(O$1,Analisi!$C173:$I173,0)+1</f>
        <v>#N/A</v>
      </c>
      <c r="P173" s="2" t="e">
        <f>7-MATCH(P$1,Analisi!$C173:$I173,0)+1</f>
        <v>#N/A</v>
      </c>
      <c r="Q173" s="2" t="e">
        <f>7-MATCH(Q$1,Analisi!$C173:$I173,0)+1</f>
        <v>#N/A</v>
      </c>
      <c r="R173" s="2" t="e">
        <f>7-MATCH(R$1,Analisi!$C173:$I173,0)+1</f>
        <v>#N/A</v>
      </c>
      <c r="S173" s="2" t="e">
        <f>7-MATCH(S$1,Analisi!$C173:$I173,0)+1</f>
        <v>#N/A</v>
      </c>
    </row>
    <row r="174" spans="1:19" x14ac:dyDescent="0.3">
      <c r="A174" s="1"/>
      <c r="B174" s="1"/>
      <c r="C174" s="1"/>
      <c r="D174" s="1"/>
      <c r="E174" s="1"/>
      <c r="F174" s="1"/>
      <c r="G174" s="1"/>
      <c r="H174" s="1"/>
      <c r="I174" s="1"/>
      <c r="K174" s="2">
        <f t="shared" si="163"/>
        <v>0</v>
      </c>
      <c r="L174" s="2">
        <f t="shared" si="164"/>
        <v>0</v>
      </c>
      <c r="M174" s="2" t="e">
        <f>7-MATCH(M$1,Analisi!$C174:$I174,0)+1</f>
        <v>#N/A</v>
      </c>
      <c r="N174" s="2" t="e">
        <f>7-MATCH(N$1,Analisi!$C174:$I174,0)+1</f>
        <v>#N/A</v>
      </c>
      <c r="O174" s="2" t="e">
        <f>7-MATCH(O$1,Analisi!$C174:$I174,0)+1</f>
        <v>#N/A</v>
      </c>
      <c r="P174" s="2" t="e">
        <f>7-MATCH(P$1,Analisi!$C174:$I174,0)+1</f>
        <v>#N/A</v>
      </c>
      <c r="Q174" s="2" t="e">
        <f>7-MATCH(Q$1,Analisi!$C174:$I174,0)+1</f>
        <v>#N/A</v>
      </c>
      <c r="R174" s="2" t="e">
        <f>7-MATCH(R$1,Analisi!$C174:$I174,0)+1</f>
        <v>#N/A</v>
      </c>
      <c r="S174" s="2" t="e">
        <f>7-MATCH(S$1,Analisi!$C174:$I174,0)+1</f>
        <v>#N/A</v>
      </c>
    </row>
    <row r="175" spans="1:19" x14ac:dyDescent="0.3">
      <c r="A175" s="1"/>
      <c r="B175" s="1"/>
      <c r="C175" s="1"/>
      <c r="D175" s="1"/>
      <c r="E175" s="1"/>
      <c r="F175" s="1"/>
      <c r="G175" s="1"/>
      <c r="H175" s="1"/>
      <c r="I175" s="1"/>
      <c r="K175" s="2">
        <f t="shared" si="163"/>
        <v>0</v>
      </c>
      <c r="L175" s="2">
        <f t="shared" si="164"/>
        <v>0</v>
      </c>
      <c r="M175" s="2" t="e">
        <f>7-MATCH(M$1,Analisi!$C175:$I175,0)+1</f>
        <v>#N/A</v>
      </c>
      <c r="N175" s="2" t="e">
        <f>7-MATCH(N$1,Analisi!$C175:$I175,0)+1</f>
        <v>#N/A</v>
      </c>
      <c r="O175" s="2" t="e">
        <f>7-MATCH(O$1,Analisi!$C175:$I175,0)+1</f>
        <v>#N/A</v>
      </c>
      <c r="P175" s="2" t="e">
        <f>7-MATCH(P$1,Analisi!$C175:$I175,0)+1</f>
        <v>#N/A</v>
      </c>
      <c r="Q175" s="2" t="e">
        <f>7-MATCH(Q$1,Analisi!$C175:$I175,0)+1</f>
        <v>#N/A</v>
      </c>
      <c r="R175" s="2" t="e">
        <f>7-MATCH(R$1,Analisi!$C175:$I175,0)+1</f>
        <v>#N/A</v>
      </c>
      <c r="S175" s="2" t="e">
        <f>7-MATCH(S$1,Analisi!$C175:$I175,0)+1</f>
        <v>#N/A</v>
      </c>
    </row>
    <row r="176" spans="1:19" x14ac:dyDescent="0.3">
      <c r="A176" s="1"/>
      <c r="B176" s="1"/>
      <c r="C176" s="1"/>
      <c r="D176" s="1"/>
      <c r="E176" s="1"/>
      <c r="F176" s="1"/>
      <c r="G176" s="1"/>
      <c r="H176" s="1"/>
      <c r="I176" s="1"/>
      <c r="K176" s="2">
        <f t="shared" si="163"/>
        <v>0</v>
      </c>
      <c r="L176" s="2">
        <f t="shared" si="164"/>
        <v>0</v>
      </c>
      <c r="M176" s="2" t="e">
        <f>7-MATCH(M$1,Analisi!$C176:$I176,0)+1</f>
        <v>#N/A</v>
      </c>
      <c r="N176" s="2" t="e">
        <f>7-MATCH(N$1,Analisi!$C176:$I176,0)+1</f>
        <v>#N/A</v>
      </c>
      <c r="O176" s="2" t="e">
        <f>7-MATCH(O$1,Analisi!$C176:$I176,0)+1</f>
        <v>#N/A</v>
      </c>
      <c r="P176" s="2" t="e">
        <f>7-MATCH(P$1,Analisi!$C176:$I176,0)+1</f>
        <v>#N/A</v>
      </c>
      <c r="Q176" s="2" t="e">
        <f>7-MATCH(Q$1,Analisi!$C176:$I176,0)+1</f>
        <v>#N/A</v>
      </c>
      <c r="R176" s="2" t="e">
        <f>7-MATCH(R$1,Analisi!$C176:$I176,0)+1</f>
        <v>#N/A</v>
      </c>
      <c r="S176" s="2" t="e">
        <f>7-MATCH(S$1,Analisi!$C176:$I176,0)+1</f>
        <v>#N/A</v>
      </c>
    </row>
    <row r="177" spans="1:19" x14ac:dyDescent="0.3">
      <c r="A177" s="1"/>
      <c r="B177" s="1"/>
      <c r="C177" s="1"/>
      <c r="D177" s="1"/>
      <c r="E177" s="1"/>
      <c r="F177" s="1"/>
      <c r="G177" s="1"/>
      <c r="H177" s="1"/>
      <c r="I177" s="1"/>
      <c r="K177" s="2">
        <f t="shared" si="163"/>
        <v>0</v>
      </c>
      <c r="L177" s="2">
        <f t="shared" si="164"/>
        <v>0</v>
      </c>
      <c r="M177" s="2" t="e">
        <f>7-MATCH(M$1,Analisi!$C177:$I177,0)+1</f>
        <v>#N/A</v>
      </c>
      <c r="N177" s="2" t="e">
        <f>7-MATCH(N$1,Analisi!$C177:$I177,0)+1</f>
        <v>#N/A</v>
      </c>
      <c r="O177" s="2" t="e">
        <f>7-MATCH(O$1,Analisi!$C177:$I177,0)+1</f>
        <v>#N/A</v>
      </c>
      <c r="P177" s="2" t="e">
        <f>7-MATCH(P$1,Analisi!$C177:$I177,0)+1</f>
        <v>#N/A</v>
      </c>
      <c r="Q177" s="2" t="e">
        <f>7-MATCH(Q$1,Analisi!$C177:$I177,0)+1</f>
        <v>#N/A</v>
      </c>
      <c r="R177" s="2" t="e">
        <f>7-MATCH(R$1,Analisi!$C177:$I177,0)+1</f>
        <v>#N/A</v>
      </c>
      <c r="S177" s="2" t="e">
        <f>7-MATCH(S$1,Analisi!$C177:$I177,0)+1</f>
        <v>#N/A</v>
      </c>
    </row>
    <row r="178" spans="1:19" x14ac:dyDescent="0.3">
      <c r="A178" s="1"/>
      <c r="B178" s="1"/>
      <c r="C178" s="1"/>
      <c r="D178" s="1"/>
      <c r="E178" s="1"/>
      <c r="F178" s="1"/>
      <c r="G178" s="1"/>
      <c r="H178" s="1"/>
      <c r="I178" s="1"/>
      <c r="K178" s="2">
        <f t="shared" si="163"/>
        <v>0</v>
      </c>
      <c r="L178" s="2">
        <f t="shared" si="164"/>
        <v>0</v>
      </c>
      <c r="M178" s="2" t="e">
        <f>7-MATCH(M$1,Analisi!$C178:$I178,0)+1</f>
        <v>#N/A</v>
      </c>
      <c r="N178" s="2" t="e">
        <f>7-MATCH(N$1,Analisi!$C178:$I178,0)+1</f>
        <v>#N/A</v>
      </c>
      <c r="O178" s="2" t="e">
        <f>7-MATCH(O$1,Analisi!$C178:$I178,0)+1</f>
        <v>#N/A</v>
      </c>
      <c r="P178" s="2" t="e">
        <f>7-MATCH(P$1,Analisi!$C178:$I178,0)+1</f>
        <v>#N/A</v>
      </c>
      <c r="Q178" s="2" t="e">
        <f>7-MATCH(Q$1,Analisi!$C178:$I178,0)+1</f>
        <v>#N/A</v>
      </c>
      <c r="R178" s="2" t="e">
        <f>7-MATCH(R$1,Analisi!$C178:$I178,0)+1</f>
        <v>#N/A</v>
      </c>
      <c r="S178" s="2" t="e">
        <f>7-MATCH(S$1,Analisi!$C178:$I178,0)+1</f>
        <v>#N/A</v>
      </c>
    </row>
    <row r="179" spans="1:19" x14ac:dyDescent="0.3">
      <c r="A179" s="1"/>
      <c r="B179" s="1"/>
      <c r="C179" s="1"/>
      <c r="D179" s="1"/>
      <c r="E179" s="1"/>
      <c r="F179" s="1"/>
      <c r="G179" s="1"/>
      <c r="H179" s="1"/>
      <c r="I179" s="1"/>
      <c r="K179" s="2">
        <f t="shared" si="163"/>
        <v>0</v>
      </c>
      <c r="L179" s="2">
        <f t="shared" si="164"/>
        <v>0</v>
      </c>
      <c r="M179" s="2" t="e">
        <f>7-MATCH(M$1,Analisi!$C179:$I179,0)+1</f>
        <v>#N/A</v>
      </c>
      <c r="N179" s="2" t="e">
        <f>7-MATCH(N$1,Analisi!$C179:$I179,0)+1</f>
        <v>#N/A</v>
      </c>
      <c r="O179" s="2" t="e">
        <f>7-MATCH(O$1,Analisi!$C179:$I179,0)+1</f>
        <v>#N/A</v>
      </c>
      <c r="P179" s="2" t="e">
        <f>7-MATCH(P$1,Analisi!$C179:$I179,0)+1</f>
        <v>#N/A</v>
      </c>
      <c r="Q179" s="2" t="e">
        <f>7-MATCH(Q$1,Analisi!$C179:$I179,0)+1</f>
        <v>#N/A</v>
      </c>
      <c r="R179" s="2" t="e">
        <f>7-MATCH(R$1,Analisi!$C179:$I179,0)+1</f>
        <v>#N/A</v>
      </c>
      <c r="S179" s="2" t="e">
        <f>7-MATCH(S$1,Analisi!$C179:$I179,0)+1</f>
        <v>#N/A</v>
      </c>
    </row>
    <row r="180" spans="1:19" x14ac:dyDescent="0.3">
      <c r="A180" s="1"/>
      <c r="B180" s="1"/>
      <c r="C180" s="1"/>
      <c r="D180" s="1"/>
      <c r="E180" s="1"/>
      <c r="F180" s="1"/>
      <c r="G180" s="1"/>
      <c r="H180" s="1"/>
      <c r="I180" s="1"/>
      <c r="K180" s="2">
        <f t="shared" si="163"/>
        <v>0</v>
      </c>
      <c r="L180" s="2">
        <f t="shared" si="164"/>
        <v>0</v>
      </c>
      <c r="M180" s="2" t="e">
        <f>7-MATCH(M$1,Analisi!$C180:$I180,0)+1</f>
        <v>#N/A</v>
      </c>
      <c r="N180" s="2" t="e">
        <f>7-MATCH(N$1,Analisi!$C180:$I180,0)+1</f>
        <v>#N/A</v>
      </c>
      <c r="O180" s="2" t="e">
        <f>7-MATCH(O$1,Analisi!$C180:$I180,0)+1</f>
        <v>#N/A</v>
      </c>
      <c r="P180" s="2" t="e">
        <f>7-MATCH(P$1,Analisi!$C180:$I180,0)+1</f>
        <v>#N/A</v>
      </c>
      <c r="Q180" s="2" t="e">
        <f>7-MATCH(Q$1,Analisi!$C180:$I180,0)+1</f>
        <v>#N/A</v>
      </c>
      <c r="R180" s="2" t="e">
        <f>7-MATCH(R$1,Analisi!$C180:$I180,0)+1</f>
        <v>#N/A</v>
      </c>
      <c r="S180" s="2" t="e">
        <f>7-MATCH(S$1,Analisi!$C180:$I180,0)+1</f>
        <v>#N/A</v>
      </c>
    </row>
    <row r="181" spans="1:19" x14ac:dyDescent="0.3">
      <c r="A181" s="1"/>
      <c r="B181" s="1"/>
      <c r="C181" s="1"/>
      <c r="D181" s="1"/>
      <c r="E181" s="1"/>
      <c r="F181" s="1"/>
      <c r="G181" s="1"/>
      <c r="H181" s="1"/>
      <c r="I181" s="1"/>
      <c r="K181" s="2">
        <f t="shared" si="163"/>
        <v>0</v>
      </c>
      <c r="L181" s="2">
        <f t="shared" si="164"/>
        <v>0</v>
      </c>
      <c r="M181" s="2" t="e">
        <f>7-MATCH(M$1,Analisi!$C181:$I181,0)+1</f>
        <v>#N/A</v>
      </c>
      <c r="N181" s="2" t="e">
        <f>7-MATCH(N$1,Analisi!$C181:$I181,0)+1</f>
        <v>#N/A</v>
      </c>
      <c r="O181" s="2" t="e">
        <f>7-MATCH(O$1,Analisi!$C181:$I181,0)+1</f>
        <v>#N/A</v>
      </c>
      <c r="P181" s="2" t="e">
        <f>7-MATCH(P$1,Analisi!$C181:$I181,0)+1</f>
        <v>#N/A</v>
      </c>
      <c r="Q181" s="2" t="e">
        <f>7-MATCH(Q$1,Analisi!$C181:$I181,0)+1</f>
        <v>#N/A</v>
      </c>
      <c r="R181" s="2" t="e">
        <f>7-MATCH(R$1,Analisi!$C181:$I181,0)+1</f>
        <v>#N/A</v>
      </c>
      <c r="S181" s="2" t="e">
        <f>7-MATCH(S$1,Analisi!$C181:$I181,0)+1</f>
        <v>#N/A</v>
      </c>
    </row>
    <row r="182" spans="1:19" x14ac:dyDescent="0.3">
      <c r="A182" s="2"/>
      <c r="B182" s="2"/>
      <c r="C182" s="2"/>
      <c r="D182" s="2"/>
      <c r="E182" s="2"/>
      <c r="F182" s="2"/>
      <c r="G182" s="2"/>
      <c r="H182" s="2"/>
      <c r="I182" s="2"/>
      <c r="K182" s="2">
        <f t="shared" si="163"/>
        <v>0</v>
      </c>
      <c r="L182" s="2">
        <f t="shared" si="164"/>
        <v>0</v>
      </c>
      <c r="M182" s="2" t="e">
        <f>7-MATCH(M$1,Analisi!$C182:$I182,0)+1</f>
        <v>#N/A</v>
      </c>
      <c r="N182" s="2" t="e">
        <f>7-MATCH(N$1,Analisi!$C182:$I182,0)+1</f>
        <v>#N/A</v>
      </c>
      <c r="O182" s="2" t="e">
        <f>7-MATCH(O$1,Analisi!$C182:$I182,0)+1</f>
        <v>#N/A</v>
      </c>
      <c r="P182" s="2" t="e">
        <f>7-MATCH(P$1,Analisi!$C182:$I182,0)+1</f>
        <v>#N/A</v>
      </c>
      <c r="Q182" s="2" t="e">
        <f>7-MATCH(Q$1,Analisi!$C182:$I182,0)+1</f>
        <v>#N/A</v>
      </c>
      <c r="R182" s="2" t="e">
        <f>7-MATCH(R$1,Analisi!$C182:$I182,0)+1</f>
        <v>#N/A</v>
      </c>
      <c r="S182" s="2" t="e">
        <f>7-MATCH(S$1,Analisi!$C182:$I182,0)+1</f>
        <v>#N/A</v>
      </c>
    </row>
    <row r="183" spans="1:19" x14ac:dyDescent="0.3">
      <c r="A183" s="2"/>
      <c r="B183" s="2"/>
      <c r="C183" s="2"/>
      <c r="D183" s="2"/>
      <c r="E183" s="2"/>
      <c r="F183" s="2"/>
      <c r="G183" s="2"/>
      <c r="H183" s="2"/>
      <c r="I183" s="2"/>
      <c r="K183" s="2">
        <f t="shared" si="163"/>
        <v>0</v>
      </c>
      <c r="L183" s="2">
        <f t="shared" si="164"/>
        <v>0</v>
      </c>
      <c r="M183" s="2" t="e">
        <f>7-MATCH(M$1,Analisi!$C183:$I183,0)+1</f>
        <v>#N/A</v>
      </c>
      <c r="N183" s="2" t="e">
        <f>7-MATCH(N$1,Analisi!$C183:$I183,0)+1</f>
        <v>#N/A</v>
      </c>
      <c r="O183" s="2" t="e">
        <f>7-MATCH(O$1,Analisi!$C183:$I183,0)+1</f>
        <v>#N/A</v>
      </c>
      <c r="P183" s="2" t="e">
        <f>7-MATCH(P$1,Analisi!$C183:$I183,0)+1</f>
        <v>#N/A</v>
      </c>
      <c r="Q183" s="2" t="e">
        <f>7-MATCH(Q$1,Analisi!$C183:$I183,0)+1</f>
        <v>#N/A</v>
      </c>
      <c r="R183" s="2" t="e">
        <f>7-MATCH(R$1,Analisi!$C183:$I183,0)+1</f>
        <v>#N/A</v>
      </c>
      <c r="S183" s="2" t="e">
        <f>7-MATCH(S$1,Analisi!$C183:$I183,0)+1</f>
        <v>#N/A</v>
      </c>
    </row>
    <row r="184" spans="1:19" x14ac:dyDescent="0.3">
      <c r="A184" s="2"/>
      <c r="B184" s="2"/>
      <c r="C184" s="2"/>
      <c r="D184" s="2"/>
      <c r="E184" s="2"/>
      <c r="F184" s="2"/>
      <c r="G184" s="2"/>
      <c r="H184" s="2"/>
      <c r="I184" s="2"/>
      <c r="K184" s="2">
        <f t="shared" si="163"/>
        <v>0</v>
      </c>
      <c r="L184" s="2">
        <f t="shared" si="164"/>
        <v>0</v>
      </c>
      <c r="M184" s="2" t="e">
        <f>7-MATCH(M$1,Analisi!$C184:$I184,0)+1</f>
        <v>#N/A</v>
      </c>
      <c r="N184" s="2" t="e">
        <f>7-MATCH(N$1,Analisi!$C184:$I184,0)+1</f>
        <v>#N/A</v>
      </c>
      <c r="O184" s="2" t="e">
        <f>7-MATCH(O$1,Analisi!$C184:$I184,0)+1</f>
        <v>#N/A</v>
      </c>
      <c r="P184" s="2" t="e">
        <f>7-MATCH(P$1,Analisi!$C184:$I184,0)+1</f>
        <v>#N/A</v>
      </c>
      <c r="Q184" s="2" t="e">
        <f>7-MATCH(Q$1,Analisi!$C184:$I184,0)+1</f>
        <v>#N/A</v>
      </c>
      <c r="R184" s="2" t="e">
        <f>7-MATCH(R$1,Analisi!$C184:$I184,0)+1</f>
        <v>#N/A</v>
      </c>
      <c r="S184" s="2" t="e">
        <f>7-MATCH(S$1,Analisi!$C184:$I184,0)+1</f>
        <v>#N/A</v>
      </c>
    </row>
    <row r="185" spans="1:19" x14ac:dyDescent="0.3">
      <c r="A185" s="2"/>
      <c r="B185" s="2"/>
      <c r="C185" s="2"/>
      <c r="D185" s="2"/>
      <c r="E185" s="2"/>
      <c r="F185" s="2"/>
      <c r="G185" s="2"/>
      <c r="H185" s="2"/>
      <c r="I185" s="2"/>
      <c r="K185" s="2">
        <f t="shared" si="163"/>
        <v>0</v>
      </c>
      <c r="L185" s="2">
        <f t="shared" si="164"/>
        <v>0</v>
      </c>
      <c r="M185" s="2" t="e">
        <f>7-MATCH(M$1,Analisi!$C185:$I185,0)+1</f>
        <v>#N/A</v>
      </c>
      <c r="N185" s="2" t="e">
        <f>7-MATCH(N$1,Analisi!$C185:$I185,0)+1</f>
        <v>#N/A</v>
      </c>
      <c r="O185" s="2" t="e">
        <f>7-MATCH(O$1,Analisi!$C185:$I185,0)+1</f>
        <v>#N/A</v>
      </c>
      <c r="P185" s="2" t="e">
        <f>7-MATCH(P$1,Analisi!$C185:$I185,0)+1</f>
        <v>#N/A</v>
      </c>
      <c r="Q185" s="2" t="e">
        <f>7-MATCH(Q$1,Analisi!$C185:$I185,0)+1</f>
        <v>#N/A</v>
      </c>
      <c r="R185" s="2" t="e">
        <f>7-MATCH(R$1,Analisi!$C185:$I185,0)+1</f>
        <v>#N/A</v>
      </c>
      <c r="S185" s="2" t="e">
        <f>7-MATCH(S$1,Analisi!$C185:$I185,0)+1</f>
        <v>#N/A</v>
      </c>
    </row>
    <row r="186" spans="1:19" x14ac:dyDescent="0.3">
      <c r="A186" s="2"/>
      <c r="B186" s="2"/>
      <c r="C186" s="2"/>
      <c r="D186" s="2"/>
      <c r="E186" s="2"/>
      <c r="F186" s="2"/>
      <c r="G186" s="2"/>
      <c r="H186" s="2"/>
      <c r="I186" s="2"/>
      <c r="K186" s="2">
        <f t="shared" si="163"/>
        <v>0</v>
      </c>
      <c r="L186" s="2">
        <f t="shared" si="164"/>
        <v>0</v>
      </c>
      <c r="M186" s="2" t="e">
        <f>7-MATCH(M$1,Analisi!$C186:$I186,0)+1</f>
        <v>#N/A</v>
      </c>
      <c r="N186" s="2" t="e">
        <f>7-MATCH(N$1,Analisi!$C186:$I186,0)+1</f>
        <v>#N/A</v>
      </c>
      <c r="O186" s="2" t="e">
        <f>7-MATCH(O$1,Analisi!$C186:$I186,0)+1</f>
        <v>#N/A</v>
      </c>
      <c r="P186" s="2" t="e">
        <f>7-MATCH(P$1,Analisi!$C186:$I186,0)+1</f>
        <v>#N/A</v>
      </c>
      <c r="Q186" s="2" t="e">
        <f>7-MATCH(Q$1,Analisi!$C186:$I186,0)+1</f>
        <v>#N/A</v>
      </c>
      <c r="R186" s="2" t="e">
        <f>7-MATCH(R$1,Analisi!$C186:$I186,0)+1</f>
        <v>#N/A</v>
      </c>
      <c r="S186" s="2" t="e">
        <f>7-MATCH(S$1,Analisi!$C186:$I186,0)+1</f>
        <v>#N/A</v>
      </c>
    </row>
    <row r="187" spans="1:19" x14ac:dyDescent="0.3">
      <c r="A187" s="2"/>
      <c r="B187" s="2"/>
      <c r="C187" s="2"/>
      <c r="D187" s="2"/>
      <c r="E187" s="2"/>
      <c r="F187" s="2"/>
      <c r="G187" s="2"/>
      <c r="H187" s="2"/>
      <c r="I187" s="2"/>
      <c r="K187" s="2">
        <f t="shared" si="163"/>
        <v>0</v>
      </c>
      <c r="L187" s="2">
        <f t="shared" si="164"/>
        <v>0</v>
      </c>
      <c r="M187" s="2" t="e">
        <f>7-MATCH(M$1,Analisi!$C187:$I187,0)+1</f>
        <v>#N/A</v>
      </c>
      <c r="N187" s="2" t="e">
        <f>7-MATCH(N$1,Analisi!$C187:$I187,0)+1</f>
        <v>#N/A</v>
      </c>
      <c r="O187" s="2" t="e">
        <f>7-MATCH(O$1,Analisi!$C187:$I187,0)+1</f>
        <v>#N/A</v>
      </c>
      <c r="P187" s="2" t="e">
        <f>7-MATCH(P$1,Analisi!$C187:$I187,0)+1</f>
        <v>#N/A</v>
      </c>
      <c r="Q187" s="2" t="e">
        <f>7-MATCH(Q$1,Analisi!$C187:$I187,0)+1</f>
        <v>#N/A</v>
      </c>
      <c r="R187" s="2" t="e">
        <f>7-MATCH(R$1,Analisi!$C187:$I187,0)+1</f>
        <v>#N/A</v>
      </c>
      <c r="S187" s="2" t="e">
        <f>7-MATCH(S$1,Analisi!$C187:$I187,0)+1</f>
        <v>#N/A</v>
      </c>
    </row>
    <row r="188" spans="1:19" x14ac:dyDescent="0.3">
      <c r="A188" s="2"/>
      <c r="B188" s="2"/>
      <c r="C188" s="2"/>
      <c r="D188" s="2"/>
      <c r="E188" s="2"/>
      <c r="F188" s="2"/>
      <c r="G188" s="2"/>
      <c r="H188" s="2"/>
      <c r="I188" s="2"/>
      <c r="K188" s="2">
        <f t="shared" si="163"/>
        <v>0</v>
      </c>
      <c r="L188" s="2">
        <f t="shared" si="164"/>
        <v>0</v>
      </c>
      <c r="M188" s="2" t="e">
        <f>7-MATCH(M$1,Analisi!$C188:$I188,0)+1</f>
        <v>#N/A</v>
      </c>
      <c r="N188" s="2" t="e">
        <f>7-MATCH(N$1,Analisi!$C188:$I188,0)+1</f>
        <v>#N/A</v>
      </c>
      <c r="O188" s="2" t="e">
        <f>7-MATCH(O$1,Analisi!$C188:$I188,0)+1</f>
        <v>#N/A</v>
      </c>
      <c r="P188" s="2" t="e">
        <f>7-MATCH(P$1,Analisi!$C188:$I188,0)+1</f>
        <v>#N/A</v>
      </c>
      <c r="Q188" s="2" t="e">
        <f>7-MATCH(Q$1,Analisi!$C188:$I188,0)+1</f>
        <v>#N/A</v>
      </c>
      <c r="R188" s="2" t="e">
        <f>7-MATCH(R$1,Analisi!$C188:$I188,0)+1</f>
        <v>#N/A</v>
      </c>
      <c r="S188" s="2" t="e">
        <f>7-MATCH(S$1,Analisi!$C188:$I188,0)+1</f>
        <v>#N/A</v>
      </c>
    </row>
    <row r="189" spans="1:19" x14ac:dyDescent="0.3">
      <c r="A189" s="2"/>
      <c r="B189" s="2"/>
      <c r="C189" s="2"/>
      <c r="D189" s="2"/>
      <c r="E189" s="2"/>
      <c r="F189" s="2"/>
      <c r="G189" s="2"/>
      <c r="H189" s="2"/>
      <c r="I189" s="2"/>
      <c r="K189" s="2">
        <f t="shared" si="163"/>
        <v>0</v>
      </c>
      <c r="L189" s="2">
        <f t="shared" si="164"/>
        <v>0</v>
      </c>
      <c r="M189" s="2" t="e">
        <f>7-MATCH(M$1,Analisi!$C189:$I189,0)+1</f>
        <v>#N/A</v>
      </c>
      <c r="N189" s="2" t="e">
        <f>7-MATCH(N$1,Analisi!$C189:$I189,0)+1</f>
        <v>#N/A</v>
      </c>
      <c r="O189" s="2" t="e">
        <f>7-MATCH(O$1,Analisi!$C189:$I189,0)+1</f>
        <v>#N/A</v>
      </c>
      <c r="P189" s="2" t="e">
        <f>7-MATCH(P$1,Analisi!$C189:$I189,0)+1</f>
        <v>#N/A</v>
      </c>
      <c r="Q189" s="2" t="e">
        <f>7-MATCH(Q$1,Analisi!$C189:$I189,0)+1</f>
        <v>#N/A</v>
      </c>
      <c r="R189" s="2" t="e">
        <f>7-MATCH(R$1,Analisi!$C189:$I189,0)+1</f>
        <v>#N/A</v>
      </c>
      <c r="S189" s="2" t="e">
        <f>7-MATCH(S$1,Analisi!$C189:$I189,0)+1</f>
        <v>#N/A</v>
      </c>
    </row>
    <row r="190" spans="1:19" x14ac:dyDescent="0.3">
      <c r="A190" s="2"/>
      <c r="B190" s="2"/>
      <c r="C190" s="2"/>
      <c r="D190" s="2"/>
      <c r="E190" s="2"/>
      <c r="F190" s="2"/>
      <c r="G190" s="2"/>
      <c r="H190" s="2"/>
      <c r="I190" s="2"/>
      <c r="K190" s="2">
        <f t="shared" si="163"/>
        <v>0</v>
      </c>
      <c r="L190" s="2">
        <f t="shared" si="164"/>
        <v>0</v>
      </c>
      <c r="M190" s="2" t="e">
        <f>7-MATCH(M$1,Analisi!$C190:$I190,0)+1</f>
        <v>#N/A</v>
      </c>
      <c r="N190" s="2" t="e">
        <f>7-MATCH(N$1,Analisi!$C190:$I190,0)+1</f>
        <v>#N/A</v>
      </c>
      <c r="O190" s="2" t="e">
        <f>7-MATCH(O$1,Analisi!$C190:$I190,0)+1</f>
        <v>#N/A</v>
      </c>
      <c r="P190" s="2" t="e">
        <f>7-MATCH(P$1,Analisi!$C190:$I190,0)+1</f>
        <v>#N/A</v>
      </c>
      <c r="Q190" s="2" t="e">
        <f>7-MATCH(Q$1,Analisi!$C190:$I190,0)+1</f>
        <v>#N/A</v>
      </c>
      <c r="R190" s="2" t="e">
        <f>7-MATCH(R$1,Analisi!$C190:$I190,0)+1</f>
        <v>#N/A</v>
      </c>
      <c r="S190" s="2" t="e">
        <f>7-MATCH(S$1,Analisi!$C190:$I190,0)+1</f>
        <v>#N/A</v>
      </c>
    </row>
    <row r="191" spans="1:19" x14ac:dyDescent="0.3">
      <c r="A191" s="2"/>
      <c r="B191" s="2"/>
      <c r="C191" s="2"/>
      <c r="D191" s="2"/>
      <c r="E191" s="2"/>
      <c r="F191" s="2"/>
      <c r="G191" s="2"/>
      <c r="H191" s="2"/>
      <c r="I191" s="2"/>
      <c r="K191" s="2">
        <f t="shared" si="163"/>
        <v>0</v>
      </c>
      <c r="L191" s="2">
        <f t="shared" si="164"/>
        <v>0</v>
      </c>
      <c r="M191" s="2" t="e">
        <f>7-MATCH(M$1,Analisi!$C191:$I191,0)+1</f>
        <v>#N/A</v>
      </c>
      <c r="N191" s="2" t="e">
        <f>7-MATCH(N$1,Analisi!$C191:$I191,0)+1</f>
        <v>#N/A</v>
      </c>
      <c r="O191" s="2" t="e">
        <f>7-MATCH(O$1,Analisi!$C191:$I191,0)+1</f>
        <v>#N/A</v>
      </c>
      <c r="P191" s="2" t="e">
        <f>7-MATCH(P$1,Analisi!$C191:$I191,0)+1</f>
        <v>#N/A</v>
      </c>
      <c r="Q191" s="2" t="e">
        <f>7-MATCH(Q$1,Analisi!$C191:$I191,0)+1</f>
        <v>#N/A</v>
      </c>
      <c r="R191" s="2" t="e">
        <f>7-MATCH(R$1,Analisi!$C191:$I191,0)+1</f>
        <v>#N/A</v>
      </c>
      <c r="S191" s="2" t="e">
        <f>7-MATCH(S$1,Analisi!$C191:$I191,0)+1</f>
        <v>#N/A</v>
      </c>
    </row>
    <row r="192" spans="1:19" x14ac:dyDescent="0.3">
      <c r="A192" s="2"/>
      <c r="B192" s="2"/>
      <c r="C192" s="2"/>
      <c r="D192" s="2"/>
      <c r="E192" s="2"/>
      <c r="F192" s="2"/>
      <c r="G192" s="2"/>
      <c r="H192" s="2"/>
      <c r="I192" s="2"/>
      <c r="K192" s="2">
        <f t="shared" si="163"/>
        <v>0</v>
      </c>
      <c r="L192" s="2">
        <f t="shared" si="164"/>
        <v>0</v>
      </c>
      <c r="M192" s="2" t="e">
        <f>7-MATCH(M$1,Analisi!$C192:$I192,0)+1</f>
        <v>#N/A</v>
      </c>
      <c r="N192" s="2" t="e">
        <f>7-MATCH(N$1,Analisi!$C192:$I192,0)+1</f>
        <v>#N/A</v>
      </c>
      <c r="O192" s="2" t="e">
        <f>7-MATCH(O$1,Analisi!$C192:$I192,0)+1</f>
        <v>#N/A</v>
      </c>
      <c r="P192" s="2" t="e">
        <f>7-MATCH(P$1,Analisi!$C192:$I192,0)+1</f>
        <v>#N/A</v>
      </c>
      <c r="Q192" s="2" t="e">
        <f>7-MATCH(Q$1,Analisi!$C192:$I192,0)+1</f>
        <v>#N/A</v>
      </c>
      <c r="R192" s="2" t="e">
        <f>7-MATCH(R$1,Analisi!$C192:$I192,0)+1</f>
        <v>#N/A</v>
      </c>
      <c r="S192" s="2" t="e">
        <f>7-MATCH(S$1,Analisi!$C192:$I192,0)+1</f>
        <v>#N/A</v>
      </c>
    </row>
    <row r="193" spans="1:19" x14ac:dyDescent="0.3">
      <c r="A193" s="2"/>
      <c r="B193" s="2"/>
      <c r="C193" s="2"/>
      <c r="D193" s="2"/>
      <c r="E193" s="2"/>
      <c r="F193" s="2"/>
      <c r="G193" s="2"/>
      <c r="H193" s="2"/>
      <c r="I193" s="2"/>
      <c r="K193" s="2">
        <f t="shared" si="163"/>
        <v>0</v>
      </c>
      <c r="L193" s="2">
        <f t="shared" si="164"/>
        <v>0</v>
      </c>
      <c r="M193" s="2" t="e">
        <f>7-MATCH(M$1,Analisi!$C193:$I193,0)+1</f>
        <v>#N/A</v>
      </c>
      <c r="N193" s="2" t="e">
        <f>7-MATCH(N$1,Analisi!$C193:$I193,0)+1</f>
        <v>#N/A</v>
      </c>
      <c r="O193" s="2" t="e">
        <f>7-MATCH(O$1,Analisi!$C193:$I193,0)+1</f>
        <v>#N/A</v>
      </c>
      <c r="P193" s="2" t="e">
        <f>7-MATCH(P$1,Analisi!$C193:$I193,0)+1</f>
        <v>#N/A</v>
      </c>
      <c r="Q193" s="2" t="e">
        <f>7-MATCH(Q$1,Analisi!$C193:$I193,0)+1</f>
        <v>#N/A</v>
      </c>
      <c r="R193" s="2" t="e">
        <f>7-MATCH(R$1,Analisi!$C193:$I193,0)+1</f>
        <v>#N/A</v>
      </c>
      <c r="S193" s="2" t="e">
        <f>7-MATCH(S$1,Analisi!$C193:$I193,0)+1</f>
        <v>#N/A</v>
      </c>
    </row>
    <row r="194" spans="1:19" x14ac:dyDescent="0.3">
      <c r="A194" s="2"/>
      <c r="B194" s="2"/>
      <c r="C194" s="2"/>
      <c r="D194" s="2"/>
      <c r="E194" s="2"/>
      <c r="F194" s="2"/>
      <c r="G194" s="2"/>
      <c r="H194" s="2"/>
      <c r="I194" s="2"/>
      <c r="K194" s="2">
        <f t="shared" si="163"/>
        <v>0</v>
      </c>
      <c r="L194" s="2">
        <f t="shared" si="164"/>
        <v>0</v>
      </c>
      <c r="M194" s="2" t="e">
        <f>7-MATCH(M$1,Analisi!$C194:$I194,0)+1</f>
        <v>#N/A</v>
      </c>
      <c r="N194" s="2" t="e">
        <f>7-MATCH(N$1,Analisi!$C194:$I194,0)+1</f>
        <v>#N/A</v>
      </c>
      <c r="O194" s="2" t="e">
        <f>7-MATCH(O$1,Analisi!$C194:$I194,0)+1</f>
        <v>#N/A</v>
      </c>
      <c r="P194" s="2" t="e">
        <f>7-MATCH(P$1,Analisi!$C194:$I194,0)+1</f>
        <v>#N/A</v>
      </c>
      <c r="Q194" s="2" t="e">
        <f>7-MATCH(Q$1,Analisi!$C194:$I194,0)+1</f>
        <v>#N/A</v>
      </c>
      <c r="R194" s="2" t="e">
        <f>7-MATCH(R$1,Analisi!$C194:$I194,0)+1</f>
        <v>#N/A</v>
      </c>
      <c r="S194" s="2" t="e">
        <f>7-MATCH(S$1,Analisi!$C194:$I194,0)+1</f>
        <v>#N/A</v>
      </c>
    </row>
    <row r="195" spans="1:19" x14ac:dyDescent="0.3">
      <c r="A195" s="2"/>
      <c r="B195" s="2"/>
      <c r="C195" s="2"/>
      <c r="D195" s="2"/>
      <c r="E195" s="2"/>
      <c r="F195" s="2"/>
      <c r="G195" s="2"/>
      <c r="H195" s="2"/>
      <c r="I195" s="2"/>
      <c r="K195" s="2">
        <f t="shared" si="163"/>
        <v>0</v>
      </c>
      <c r="L195" s="2">
        <f t="shared" si="164"/>
        <v>0</v>
      </c>
      <c r="M195" s="2" t="e">
        <f>7-MATCH(M$1,Analisi!$C195:$I195,0)+1</f>
        <v>#N/A</v>
      </c>
      <c r="N195" s="2" t="e">
        <f>7-MATCH(N$1,Analisi!$C195:$I195,0)+1</f>
        <v>#N/A</v>
      </c>
      <c r="O195" s="2" t="e">
        <f>7-MATCH(O$1,Analisi!$C195:$I195,0)+1</f>
        <v>#N/A</v>
      </c>
      <c r="P195" s="2" t="e">
        <f>7-MATCH(P$1,Analisi!$C195:$I195,0)+1</f>
        <v>#N/A</v>
      </c>
      <c r="Q195" s="2" t="e">
        <f>7-MATCH(Q$1,Analisi!$C195:$I195,0)+1</f>
        <v>#N/A</v>
      </c>
      <c r="R195" s="2" t="e">
        <f>7-MATCH(R$1,Analisi!$C195:$I195,0)+1</f>
        <v>#N/A</v>
      </c>
      <c r="S195" s="2" t="e">
        <f>7-MATCH(S$1,Analisi!$C195:$I195,0)+1</f>
        <v>#N/A</v>
      </c>
    </row>
    <row r="196" spans="1:19" x14ac:dyDescent="0.3">
      <c r="A196" s="2"/>
      <c r="B196" s="2"/>
      <c r="C196" s="2"/>
      <c r="D196" s="2"/>
      <c r="E196" s="2"/>
      <c r="F196" s="2"/>
      <c r="G196" s="2"/>
      <c r="H196" s="2"/>
      <c r="I196" s="2"/>
      <c r="K196" s="2">
        <f t="shared" si="163"/>
        <v>0</v>
      </c>
      <c r="L196" s="2">
        <f t="shared" si="164"/>
        <v>0</v>
      </c>
      <c r="M196" s="2" t="e">
        <f>7-MATCH(M$1,Analisi!$C196:$I196,0)+1</f>
        <v>#N/A</v>
      </c>
      <c r="N196" s="2" t="e">
        <f>7-MATCH(N$1,Analisi!$C196:$I196,0)+1</f>
        <v>#N/A</v>
      </c>
      <c r="O196" s="2" t="e">
        <f>7-MATCH(O$1,Analisi!$C196:$I196,0)+1</f>
        <v>#N/A</v>
      </c>
      <c r="P196" s="2" t="e">
        <f>7-MATCH(P$1,Analisi!$C196:$I196,0)+1</f>
        <v>#N/A</v>
      </c>
      <c r="Q196" s="2" t="e">
        <f>7-MATCH(Q$1,Analisi!$C196:$I196,0)+1</f>
        <v>#N/A</v>
      </c>
      <c r="R196" s="2" t="e">
        <f>7-MATCH(R$1,Analisi!$C196:$I196,0)+1</f>
        <v>#N/A</v>
      </c>
      <c r="S196" s="2" t="e">
        <f>7-MATCH(S$1,Analisi!$C196:$I196,0)+1</f>
        <v>#N/A</v>
      </c>
    </row>
    <row r="197" spans="1:19" x14ac:dyDescent="0.3">
      <c r="A197" s="2"/>
      <c r="B197" s="2"/>
      <c r="C197" s="2"/>
      <c r="D197" s="2"/>
      <c r="E197" s="2"/>
      <c r="F197" s="2"/>
      <c r="G197" s="2"/>
      <c r="H197" s="2"/>
      <c r="I197" s="2"/>
      <c r="K197" s="2">
        <f t="shared" si="163"/>
        <v>0</v>
      </c>
      <c r="L197" s="2">
        <f t="shared" si="164"/>
        <v>0</v>
      </c>
      <c r="M197" s="2" t="e">
        <f>7-MATCH(M$1,Analisi!$C197:$I197,0)+1</f>
        <v>#N/A</v>
      </c>
      <c r="N197" s="2" t="e">
        <f>7-MATCH(N$1,Analisi!$C197:$I197,0)+1</f>
        <v>#N/A</v>
      </c>
      <c r="O197" s="2" t="e">
        <f>7-MATCH(O$1,Analisi!$C197:$I197,0)+1</f>
        <v>#N/A</v>
      </c>
      <c r="P197" s="2" t="e">
        <f>7-MATCH(P$1,Analisi!$C197:$I197,0)+1</f>
        <v>#N/A</v>
      </c>
      <c r="Q197" s="2" t="e">
        <f>7-MATCH(Q$1,Analisi!$C197:$I197,0)+1</f>
        <v>#N/A</v>
      </c>
      <c r="R197" s="2" t="e">
        <f>7-MATCH(R$1,Analisi!$C197:$I197,0)+1</f>
        <v>#N/A</v>
      </c>
      <c r="S197" s="2" t="e">
        <f>7-MATCH(S$1,Analisi!$C197:$I197,0)+1</f>
        <v>#N/A</v>
      </c>
    </row>
    <row r="198" spans="1:19" x14ac:dyDescent="0.3">
      <c r="A198" s="2"/>
      <c r="B198" s="2"/>
      <c r="C198" s="2"/>
      <c r="D198" s="2"/>
      <c r="E198" s="2"/>
      <c r="F198" s="2"/>
      <c r="G198" s="2"/>
      <c r="H198" s="2"/>
      <c r="I198" s="2"/>
      <c r="K198" s="2">
        <f t="shared" si="163"/>
        <v>0</v>
      </c>
      <c r="L198" s="2">
        <f t="shared" si="164"/>
        <v>0</v>
      </c>
      <c r="M198" s="2" t="e">
        <f>7-MATCH(M$1,Analisi!$C198:$I198,0)+1</f>
        <v>#N/A</v>
      </c>
      <c r="N198" s="2" t="e">
        <f>7-MATCH(N$1,Analisi!$C198:$I198,0)+1</f>
        <v>#N/A</v>
      </c>
      <c r="O198" s="2" t="e">
        <f>7-MATCH(O$1,Analisi!$C198:$I198,0)+1</f>
        <v>#N/A</v>
      </c>
      <c r="P198" s="2" t="e">
        <f>7-MATCH(P$1,Analisi!$C198:$I198,0)+1</f>
        <v>#N/A</v>
      </c>
      <c r="Q198" s="2" t="e">
        <f>7-MATCH(Q$1,Analisi!$C198:$I198,0)+1</f>
        <v>#N/A</v>
      </c>
      <c r="R198" s="2" t="e">
        <f>7-MATCH(R$1,Analisi!$C198:$I198,0)+1</f>
        <v>#N/A</v>
      </c>
      <c r="S198" s="2" t="e">
        <f>7-MATCH(S$1,Analisi!$C198:$I198,0)+1</f>
        <v>#N/A</v>
      </c>
    </row>
    <row r="199" spans="1:19" x14ac:dyDescent="0.3">
      <c r="A199" s="2"/>
      <c r="B199" s="2"/>
      <c r="C199" s="2"/>
      <c r="D199" s="2"/>
      <c r="E199" s="2"/>
      <c r="F199" s="2"/>
      <c r="G199" s="2"/>
      <c r="H199" s="2"/>
      <c r="I199" s="2"/>
      <c r="K199" s="2">
        <f t="shared" si="163"/>
        <v>0</v>
      </c>
      <c r="L199" s="2">
        <f t="shared" si="164"/>
        <v>0</v>
      </c>
      <c r="M199" s="2" t="e">
        <f>7-MATCH(M$1,Analisi!$C199:$I199,0)+1</f>
        <v>#N/A</v>
      </c>
      <c r="N199" s="2" t="e">
        <f>7-MATCH(N$1,Analisi!$C199:$I199,0)+1</f>
        <v>#N/A</v>
      </c>
      <c r="O199" s="2" t="e">
        <f>7-MATCH(O$1,Analisi!$C199:$I199,0)+1</f>
        <v>#N/A</v>
      </c>
      <c r="P199" s="2" t="e">
        <f>7-MATCH(P$1,Analisi!$C199:$I199,0)+1</f>
        <v>#N/A</v>
      </c>
      <c r="Q199" s="2" t="e">
        <f>7-MATCH(Q$1,Analisi!$C199:$I199,0)+1</f>
        <v>#N/A</v>
      </c>
      <c r="R199" s="2" t="e">
        <f>7-MATCH(R$1,Analisi!$C199:$I199,0)+1</f>
        <v>#N/A</v>
      </c>
      <c r="S199" s="2" t="e">
        <f>7-MATCH(S$1,Analisi!$C199:$I199,0)+1</f>
        <v>#N/A</v>
      </c>
    </row>
    <row r="200" spans="1:19" x14ac:dyDescent="0.3">
      <c r="A200" s="2"/>
      <c r="B200" s="2"/>
      <c r="C200" s="2"/>
      <c r="D200" s="2"/>
      <c r="E200" s="2"/>
      <c r="F200" s="2"/>
      <c r="G200" s="2"/>
      <c r="H200" s="2"/>
      <c r="I200" s="2"/>
      <c r="K200" s="2">
        <f t="shared" si="163"/>
        <v>0</v>
      </c>
      <c r="L200" s="2">
        <f t="shared" si="164"/>
        <v>0</v>
      </c>
      <c r="M200" s="2" t="e">
        <f>7-MATCH(M$1,Analisi!$C200:$I200,0)+1</f>
        <v>#N/A</v>
      </c>
      <c r="N200" s="2" t="e">
        <f>7-MATCH(N$1,Analisi!$C200:$I200,0)+1</f>
        <v>#N/A</v>
      </c>
      <c r="O200" s="2" t="e">
        <f>7-MATCH(O$1,Analisi!$C200:$I200,0)+1</f>
        <v>#N/A</v>
      </c>
      <c r="P200" s="2" t="e">
        <f>7-MATCH(P$1,Analisi!$C200:$I200,0)+1</f>
        <v>#N/A</v>
      </c>
      <c r="Q200" s="2" t="e">
        <f>7-MATCH(Q$1,Analisi!$C200:$I200,0)+1</f>
        <v>#N/A</v>
      </c>
      <c r="R200" s="2" t="e">
        <f>7-MATCH(R$1,Analisi!$C200:$I200,0)+1</f>
        <v>#N/A</v>
      </c>
      <c r="S200" s="2" t="e">
        <f>7-MATCH(S$1,Analisi!$C200:$I200,0)+1</f>
        <v>#N/A</v>
      </c>
    </row>
    <row r="201" spans="1:19" x14ac:dyDescent="0.3">
      <c r="A201" s="2"/>
      <c r="B201" s="2"/>
      <c r="C201" s="2"/>
      <c r="D201" s="2"/>
      <c r="E201" s="2"/>
      <c r="F201" s="2"/>
      <c r="G201" s="2"/>
      <c r="H201" s="2"/>
      <c r="I201" s="2"/>
      <c r="K201" s="2">
        <f t="shared" si="163"/>
        <v>0</v>
      </c>
      <c r="L201" s="2">
        <f t="shared" si="164"/>
        <v>0</v>
      </c>
      <c r="M201" s="2" t="e">
        <f>7-MATCH(M$1,Analisi!$C201:$I201,0)+1</f>
        <v>#N/A</v>
      </c>
      <c r="N201" s="2" t="e">
        <f>7-MATCH(N$1,Analisi!$C201:$I201,0)+1</f>
        <v>#N/A</v>
      </c>
      <c r="O201" s="2" t="e">
        <f>7-MATCH(O$1,Analisi!$C201:$I201,0)+1</f>
        <v>#N/A</v>
      </c>
      <c r="P201" s="2" t="e">
        <f>7-MATCH(P$1,Analisi!$C201:$I201,0)+1</f>
        <v>#N/A</v>
      </c>
      <c r="Q201" s="2" t="e">
        <f>7-MATCH(Q$1,Analisi!$C201:$I201,0)+1</f>
        <v>#N/A</v>
      </c>
      <c r="R201" s="2" t="e">
        <f>7-MATCH(R$1,Analisi!$C201:$I201,0)+1</f>
        <v>#N/A</v>
      </c>
      <c r="S201" s="2" t="e">
        <f>7-MATCH(S$1,Analisi!$C201:$I201,0)+1</f>
        <v>#N/A</v>
      </c>
    </row>
    <row r="202" spans="1:19" x14ac:dyDescent="0.3">
      <c r="A202" s="2"/>
      <c r="B202" s="2"/>
      <c r="C202" s="2"/>
      <c r="D202" s="2"/>
      <c r="E202" s="2"/>
      <c r="F202" s="2"/>
      <c r="G202" s="2"/>
      <c r="H202" s="2"/>
      <c r="I202" s="2"/>
      <c r="K202" s="2">
        <f t="shared" si="163"/>
        <v>0</v>
      </c>
      <c r="L202" s="2">
        <f t="shared" si="164"/>
        <v>0</v>
      </c>
      <c r="M202" s="2" t="e">
        <f>7-MATCH(M$1,Analisi!$C202:$I202,0)+1</f>
        <v>#N/A</v>
      </c>
      <c r="N202" s="2" t="e">
        <f>7-MATCH(N$1,Analisi!$C202:$I202,0)+1</f>
        <v>#N/A</v>
      </c>
      <c r="O202" s="2" t="e">
        <f>7-MATCH(O$1,Analisi!$C202:$I202,0)+1</f>
        <v>#N/A</v>
      </c>
      <c r="P202" s="2" t="e">
        <f>7-MATCH(P$1,Analisi!$C202:$I202,0)+1</f>
        <v>#N/A</v>
      </c>
      <c r="Q202" s="2" t="e">
        <f>7-MATCH(Q$1,Analisi!$C202:$I202,0)+1</f>
        <v>#N/A</v>
      </c>
      <c r="R202" s="2" t="e">
        <f>7-MATCH(R$1,Analisi!$C202:$I202,0)+1</f>
        <v>#N/A</v>
      </c>
      <c r="S202" s="2" t="e">
        <f>7-MATCH(S$1,Analisi!$C202:$I202,0)+1</f>
        <v>#N/A</v>
      </c>
    </row>
    <row r="203" spans="1:19" x14ac:dyDescent="0.3">
      <c r="A203" s="2"/>
      <c r="B203" s="2"/>
      <c r="C203" s="2"/>
      <c r="D203" s="2"/>
      <c r="E203" s="2"/>
      <c r="F203" s="2"/>
      <c r="G203" s="2"/>
      <c r="H203" s="2"/>
      <c r="I203" s="2"/>
      <c r="K203" s="2">
        <f t="shared" si="163"/>
        <v>0</v>
      </c>
      <c r="L203" s="2">
        <f t="shared" si="164"/>
        <v>0</v>
      </c>
      <c r="M203" s="2" t="e">
        <f>7-MATCH(M$1,Analisi!$C203:$I203,0)+1</f>
        <v>#N/A</v>
      </c>
      <c r="N203" s="2" t="e">
        <f>7-MATCH(N$1,Analisi!$C203:$I203,0)+1</f>
        <v>#N/A</v>
      </c>
      <c r="O203" s="2" t="e">
        <f>7-MATCH(O$1,Analisi!$C203:$I203,0)+1</f>
        <v>#N/A</v>
      </c>
      <c r="P203" s="2" t="e">
        <f>7-MATCH(P$1,Analisi!$C203:$I203,0)+1</f>
        <v>#N/A</v>
      </c>
      <c r="Q203" s="2" t="e">
        <f>7-MATCH(Q$1,Analisi!$C203:$I203,0)+1</f>
        <v>#N/A</v>
      </c>
      <c r="R203" s="2" t="e">
        <f>7-MATCH(R$1,Analisi!$C203:$I203,0)+1</f>
        <v>#N/A</v>
      </c>
      <c r="S203" s="2" t="e">
        <f>7-MATCH(S$1,Analisi!$C203:$I203,0)+1</f>
        <v>#N/A</v>
      </c>
    </row>
    <row r="204" spans="1:19" x14ac:dyDescent="0.3">
      <c r="A204" s="2"/>
      <c r="B204" s="2"/>
      <c r="C204" s="2"/>
      <c r="D204" s="2"/>
      <c r="E204" s="2"/>
      <c r="F204" s="2"/>
      <c r="G204" s="2"/>
      <c r="H204" s="2"/>
      <c r="I204" s="2"/>
      <c r="K204" s="2">
        <f t="shared" si="163"/>
        <v>0</v>
      </c>
      <c r="L204" s="2">
        <f t="shared" si="164"/>
        <v>0</v>
      </c>
      <c r="M204" s="2" t="e">
        <f>7-MATCH(M$1,Analisi!$C204:$I204,0)+1</f>
        <v>#N/A</v>
      </c>
      <c r="N204" s="2" t="e">
        <f>7-MATCH(N$1,Analisi!$C204:$I204,0)+1</f>
        <v>#N/A</v>
      </c>
      <c r="O204" s="2" t="e">
        <f>7-MATCH(O$1,Analisi!$C204:$I204,0)+1</f>
        <v>#N/A</v>
      </c>
      <c r="P204" s="2" t="e">
        <f>7-MATCH(P$1,Analisi!$C204:$I204,0)+1</f>
        <v>#N/A</v>
      </c>
      <c r="Q204" s="2" t="e">
        <f>7-MATCH(Q$1,Analisi!$C204:$I204,0)+1</f>
        <v>#N/A</v>
      </c>
      <c r="R204" s="2" t="e">
        <f>7-MATCH(R$1,Analisi!$C204:$I204,0)+1</f>
        <v>#N/A</v>
      </c>
      <c r="S204" s="2" t="e">
        <f>7-MATCH(S$1,Analisi!$C204:$I204,0)+1</f>
        <v>#N/A</v>
      </c>
    </row>
    <row r="205" spans="1:19" x14ac:dyDescent="0.3">
      <c r="A205" s="2"/>
      <c r="B205" s="2"/>
      <c r="C205" s="2"/>
      <c r="D205" s="2"/>
      <c r="E205" s="2"/>
      <c r="F205" s="2"/>
      <c r="G205" s="2"/>
      <c r="H205" s="2"/>
      <c r="I205" s="2"/>
      <c r="K205" s="2">
        <f t="shared" si="163"/>
        <v>0</v>
      </c>
      <c r="L205" s="2">
        <f t="shared" si="164"/>
        <v>0</v>
      </c>
      <c r="M205" s="2" t="e">
        <f>7-MATCH(M$1,Analisi!$C205:$I205,0)+1</f>
        <v>#N/A</v>
      </c>
      <c r="N205" s="2" t="e">
        <f>7-MATCH(N$1,Analisi!$C205:$I205,0)+1</f>
        <v>#N/A</v>
      </c>
      <c r="O205" s="2" t="e">
        <f>7-MATCH(O$1,Analisi!$C205:$I205,0)+1</f>
        <v>#N/A</v>
      </c>
      <c r="P205" s="2" t="e">
        <f>7-MATCH(P$1,Analisi!$C205:$I205,0)+1</f>
        <v>#N/A</v>
      </c>
      <c r="Q205" s="2" t="e">
        <f>7-MATCH(Q$1,Analisi!$C205:$I205,0)+1</f>
        <v>#N/A</v>
      </c>
      <c r="R205" s="2" t="e">
        <f>7-MATCH(R$1,Analisi!$C205:$I205,0)+1</f>
        <v>#N/A</v>
      </c>
      <c r="S205" s="2" t="e">
        <f>7-MATCH(S$1,Analisi!$C205:$I205,0)+1</f>
        <v>#N/A</v>
      </c>
    </row>
    <row r="206" spans="1:19" x14ac:dyDescent="0.3">
      <c r="A206" s="2"/>
      <c r="B206" s="2"/>
      <c r="C206" s="2"/>
      <c r="D206" s="2"/>
      <c r="E206" s="2"/>
      <c r="F206" s="2"/>
      <c r="G206" s="2"/>
      <c r="H206" s="2"/>
      <c r="I206" s="2"/>
      <c r="K206" s="2">
        <f t="shared" si="163"/>
        <v>0</v>
      </c>
      <c r="L206" s="2">
        <f t="shared" si="164"/>
        <v>0</v>
      </c>
      <c r="M206" s="2" t="e">
        <f>7-MATCH(M$1,Analisi!$C206:$I206,0)+1</f>
        <v>#N/A</v>
      </c>
      <c r="N206" s="2" t="e">
        <f>7-MATCH(N$1,Analisi!$C206:$I206,0)+1</f>
        <v>#N/A</v>
      </c>
      <c r="O206" s="2" t="e">
        <f>7-MATCH(O$1,Analisi!$C206:$I206,0)+1</f>
        <v>#N/A</v>
      </c>
      <c r="P206" s="2" t="e">
        <f>7-MATCH(P$1,Analisi!$C206:$I206,0)+1</f>
        <v>#N/A</v>
      </c>
      <c r="Q206" s="2" t="e">
        <f>7-MATCH(Q$1,Analisi!$C206:$I206,0)+1</f>
        <v>#N/A</v>
      </c>
      <c r="R206" s="2" t="e">
        <f>7-MATCH(R$1,Analisi!$C206:$I206,0)+1</f>
        <v>#N/A</v>
      </c>
      <c r="S206" s="2" t="e">
        <f>7-MATCH(S$1,Analisi!$C206:$I206,0)+1</f>
        <v>#N/A</v>
      </c>
    </row>
    <row r="207" spans="1:19" x14ac:dyDescent="0.3">
      <c r="A207" s="2"/>
      <c r="B207" s="2"/>
      <c r="C207" s="2"/>
      <c r="D207" s="2"/>
      <c r="E207" s="2"/>
      <c r="F207" s="2"/>
      <c r="G207" s="2"/>
      <c r="H207" s="2"/>
      <c r="I207" s="2"/>
      <c r="K207" s="2">
        <f t="shared" si="163"/>
        <v>0</v>
      </c>
      <c r="L207" s="2">
        <f t="shared" si="164"/>
        <v>0</v>
      </c>
      <c r="M207" s="2" t="e">
        <f>7-MATCH(M$1,Analisi!$C207:$I207,0)+1</f>
        <v>#N/A</v>
      </c>
      <c r="N207" s="2" t="e">
        <f>7-MATCH(N$1,Analisi!$C207:$I207,0)+1</f>
        <v>#N/A</v>
      </c>
      <c r="O207" s="2" t="e">
        <f>7-MATCH(O$1,Analisi!$C207:$I207,0)+1</f>
        <v>#N/A</v>
      </c>
      <c r="P207" s="2" t="e">
        <f>7-MATCH(P$1,Analisi!$C207:$I207,0)+1</f>
        <v>#N/A</v>
      </c>
      <c r="Q207" s="2" t="e">
        <f>7-MATCH(Q$1,Analisi!$C207:$I207,0)+1</f>
        <v>#N/A</v>
      </c>
      <c r="R207" s="2" t="e">
        <f>7-MATCH(R$1,Analisi!$C207:$I207,0)+1</f>
        <v>#N/A</v>
      </c>
      <c r="S207" s="2" t="e">
        <f>7-MATCH(S$1,Analisi!$C207:$I207,0)+1</f>
        <v>#N/A</v>
      </c>
    </row>
    <row r="208" spans="1:19" x14ac:dyDescent="0.3">
      <c r="A208" s="2"/>
      <c r="B208" s="2"/>
      <c r="C208" s="2"/>
      <c r="D208" s="2"/>
      <c r="E208" s="2"/>
      <c r="F208" s="2"/>
      <c r="G208" s="2"/>
      <c r="H208" s="2"/>
      <c r="I208" s="2"/>
      <c r="K208" s="2">
        <f t="shared" si="163"/>
        <v>0</v>
      </c>
      <c r="L208" s="2">
        <f t="shared" si="164"/>
        <v>0</v>
      </c>
      <c r="M208" s="2" t="e">
        <f>7-MATCH(M$1,Analisi!$C208:$I208,0)+1</f>
        <v>#N/A</v>
      </c>
      <c r="N208" s="2" t="e">
        <f>7-MATCH(N$1,Analisi!$C208:$I208,0)+1</f>
        <v>#N/A</v>
      </c>
      <c r="O208" s="2" t="e">
        <f>7-MATCH(O$1,Analisi!$C208:$I208,0)+1</f>
        <v>#N/A</v>
      </c>
      <c r="P208" s="2" t="e">
        <f>7-MATCH(P$1,Analisi!$C208:$I208,0)+1</f>
        <v>#N/A</v>
      </c>
      <c r="Q208" s="2" t="e">
        <f>7-MATCH(Q$1,Analisi!$C208:$I208,0)+1</f>
        <v>#N/A</v>
      </c>
      <c r="R208" s="2" t="e">
        <f>7-MATCH(R$1,Analisi!$C208:$I208,0)+1</f>
        <v>#N/A</v>
      </c>
      <c r="S208" s="2" t="e">
        <f>7-MATCH(S$1,Analisi!$C208:$I208,0)+1</f>
        <v>#N/A</v>
      </c>
    </row>
    <row r="209" spans="1:19" x14ac:dyDescent="0.3">
      <c r="A209" s="2"/>
      <c r="B209" s="2"/>
      <c r="C209" s="2"/>
      <c r="D209" s="2"/>
      <c r="E209" s="2"/>
      <c r="F209" s="2"/>
      <c r="G209" s="2"/>
      <c r="H209" s="2"/>
      <c r="I209" s="2"/>
      <c r="K209" s="2">
        <f t="shared" si="163"/>
        <v>0</v>
      </c>
      <c r="L209" s="2">
        <f t="shared" si="164"/>
        <v>0</v>
      </c>
      <c r="M209" s="2" t="e">
        <f>7-MATCH(M$1,Analisi!$C209:$I209,0)+1</f>
        <v>#N/A</v>
      </c>
      <c r="N209" s="2" t="e">
        <f>7-MATCH(N$1,Analisi!$C209:$I209,0)+1</f>
        <v>#N/A</v>
      </c>
      <c r="O209" s="2" t="e">
        <f>7-MATCH(O$1,Analisi!$C209:$I209,0)+1</f>
        <v>#N/A</v>
      </c>
      <c r="P209" s="2" t="e">
        <f>7-MATCH(P$1,Analisi!$C209:$I209,0)+1</f>
        <v>#N/A</v>
      </c>
      <c r="Q209" s="2" t="e">
        <f>7-MATCH(Q$1,Analisi!$C209:$I209,0)+1</f>
        <v>#N/A</v>
      </c>
      <c r="R209" s="2" t="e">
        <f>7-MATCH(R$1,Analisi!$C209:$I209,0)+1</f>
        <v>#N/A</v>
      </c>
      <c r="S209" s="2" t="e">
        <f>7-MATCH(S$1,Analisi!$C209:$I209,0)+1</f>
        <v>#N/A</v>
      </c>
    </row>
    <row r="210" spans="1:19" x14ac:dyDescent="0.3">
      <c r="A210" s="2"/>
      <c r="B210" s="2"/>
      <c r="C210" s="2"/>
      <c r="D210" s="2"/>
      <c r="E210" s="2"/>
      <c r="F210" s="2"/>
      <c r="G210" s="2"/>
      <c r="H210" s="2"/>
      <c r="I210" s="2"/>
      <c r="K210" s="2">
        <f t="shared" si="163"/>
        <v>0</v>
      </c>
      <c r="L210" s="2">
        <f t="shared" si="164"/>
        <v>0</v>
      </c>
      <c r="M210" s="2" t="e">
        <f>7-MATCH(M$1,Analisi!$C210:$I210,0)+1</f>
        <v>#N/A</v>
      </c>
      <c r="N210" s="2" t="e">
        <f>7-MATCH(N$1,Analisi!$C210:$I210,0)+1</f>
        <v>#N/A</v>
      </c>
      <c r="O210" s="2" t="e">
        <f>7-MATCH(O$1,Analisi!$C210:$I210,0)+1</f>
        <v>#N/A</v>
      </c>
      <c r="P210" s="2" t="e">
        <f>7-MATCH(P$1,Analisi!$C210:$I210,0)+1</f>
        <v>#N/A</v>
      </c>
      <c r="Q210" s="2" t="e">
        <f>7-MATCH(Q$1,Analisi!$C210:$I210,0)+1</f>
        <v>#N/A</v>
      </c>
      <c r="R210" s="2" t="e">
        <f>7-MATCH(R$1,Analisi!$C210:$I210,0)+1</f>
        <v>#N/A</v>
      </c>
      <c r="S210" s="2" t="e">
        <f>7-MATCH(S$1,Analisi!$C210:$I210,0)+1</f>
        <v>#N/A</v>
      </c>
    </row>
    <row r="211" spans="1:19" x14ac:dyDescent="0.3">
      <c r="A211" s="2"/>
      <c r="B211" s="2"/>
      <c r="C211" s="2"/>
      <c r="D211" s="2"/>
      <c r="E211" s="2"/>
      <c r="F211" s="2"/>
      <c r="G211" s="2"/>
      <c r="H211" s="2"/>
      <c r="I211" s="2"/>
      <c r="K211" s="2">
        <f t="shared" si="163"/>
        <v>0</v>
      </c>
      <c r="L211" s="2">
        <f t="shared" si="164"/>
        <v>0</v>
      </c>
      <c r="M211" s="2" t="e">
        <f>7-MATCH(M$1,Analisi!$C211:$I211,0)+1</f>
        <v>#N/A</v>
      </c>
      <c r="N211" s="2" t="e">
        <f>7-MATCH(N$1,Analisi!$C211:$I211,0)+1</f>
        <v>#N/A</v>
      </c>
      <c r="O211" s="2" t="e">
        <f>7-MATCH(O$1,Analisi!$C211:$I211,0)+1</f>
        <v>#N/A</v>
      </c>
      <c r="P211" s="2" t="e">
        <f>7-MATCH(P$1,Analisi!$C211:$I211,0)+1</f>
        <v>#N/A</v>
      </c>
      <c r="Q211" s="2" t="e">
        <f>7-MATCH(Q$1,Analisi!$C211:$I211,0)+1</f>
        <v>#N/A</v>
      </c>
      <c r="R211" s="2" t="e">
        <f>7-MATCH(R$1,Analisi!$C211:$I211,0)+1</f>
        <v>#N/A</v>
      </c>
      <c r="S211" s="2" t="e">
        <f>7-MATCH(S$1,Analisi!$C211:$I211,0)+1</f>
        <v>#N/A</v>
      </c>
    </row>
    <row r="212" spans="1:19" x14ac:dyDescent="0.3">
      <c r="A212" s="2"/>
      <c r="B212" s="2"/>
      <c r="C212" s="2"/>
      <c r="D212" s="2"/>
      <c r="E212" s="2"/>
      <c r="F212" s="2"/>
      <c r="G212" s="2"/>
      <c r="H212" s="2"/>
      <c r="I212" s="2"/>
      <c r="K212" s="2">
        <f t="shared" si="163"/>
        <v>0</v>
      </c>
      <c r="L212" s="2">
        <f t="shared" si="164"/>
        <v>0</v>
      </c>
      <c r="M212" s="2" t="e">
        <f>7-MATCH(M$1,Analisi!$C212:$I212,0)+1</f>
        <v>#N/A</v>
      </c>
      <c r="N212" s="2" t="e">
        <f>7-MATCH(N$1,Analisi!$C212:$I212,0)+1</f>
        <v>#N/A</v>
      </c>
      <c r="O212" s="2" t="e">
        <f>7-MATCH(O$1,Analisi!$C212:$I212,0)+1</f>
        <v>#N/A</v>
      </c>
      <c r="P212" s="2" t="e">
        <f>7-MATCH(P$1,Analisi!$C212:$I212,0)+1</f>
        <v>#N/A</v>
      </c>
      <c r="Q212" s="2" t="e">
        <f>7-MATCH(Q$1,Analisi!$C212:$I212,0)+1</f>
        <v>#N/A</v>
      </c>
      <c r="R212" s="2" t="e">
        <f>7-MATCH(R$1,Analisi!$C212:$I212,0)+1</f>
        <v>#N/A</v>
      </c>
      <c r="S212" s="2" t="e">
        <f>7-MATCH(S$1,Analisi!$C212:$I212,0)+1</f>
        <v>#N/A</v>
      </c>
    </row>
    <row r="213" spans="1:19" x14ac:dyDescent="0.3">
      <c r="A213" s="2"/>
      <c r="B213" s="2"/>
      <c r="C213" s="2"/>
      <c r="D213" s="2"/>
      <c r="E213" s="2"/>
      <c r="F213" s="2"/>
      <c r="G213" s="2"/>
      <c r="H213" s="2"/>
      <c r="I213" s="2"/>
      <c r="K213" s="2">
        <f t="shared" si="163"/>
        <v>0</v>
      </c>
      <c r="L213" s="2">
        <f t="shared" si="164"/>
        <v>0</v>
      </c>
      <c r="M213" s="2" t="e">
        <f>7-MATCH(M$1,Analisi!$C213:$I213,0)+1</f>
        <v>#N/A</v>
      </c>
      <c r="N213" s="2" t="e">
        <f>7-MATCH(N$1,Analisi!$C213:$I213,0)+1</f>
        <v>#N/A</v>
      </c>
      <c r="O213" s="2" t="e">
        <f>7-MATCH(O$1,Analisi!$C213:$I213,0)+1</f>
        <v>#N/A</v>
      </c>
      <c r="P213" s="2" t="e">
        <f>7-MATCH(P$1,Analisi!$C213:$I213,0)+1</f>
        <v>#N/A</v>
      </c>
      <c r="Q213" s="2" t="e">
        <f>7-MATCH(Q$1,Analisi!$C213:$I213,0)+1</f>
        <v>#N/A</v>
      </c>
      <c r="R213" s="2" t="e">
        <f>7-MATCH(R$1,Analisi!$C213:$I213,0)+1</f>
        <v>#N/A</v>
      </c>
      <c r="S213" s="2" t="e">
        <f>7-MATCH(S$1,Analisi!$C213:$I213,0)+1</f>
        <v>#N/A</v>
      </c>
    </row>
    <row r="214" spans="1:19" x14ac:dyDescent="0.3">
      <c r="A214" s="2"/>
      <c r="B214" s="2"/>
      <c r="C214" s="2"/>
      <c r="D214" s="2"/>
      <c r="E214" s="2"/>
      <c r="F214" s="2"/>
      <c r="G214" s="2"/>
      <c r="H214" s="2"/>
      <c r="I214" s="2"/>
      <c r="K214" s="2">
        <f t="shared" si="163"/>
        <v>0</v>
      </c>
      <c r="L214" s="2">
        <f t="shared" si="164"/>
        <v>0</v>
      </c>
      <c r="M214" s="2" t="e">
        <f>7-MATCH(M$1,Analisi!$C214:$I214,0)+1</f>
        <v>#N/A</v>
      </c>
      <c r="N214" s="2" t="e">
        <f>7-MATCH(N$1,Analisi!$C214:$I214,0)+1</f>
        <v>#N/A</v>
      </c>
      <c r="O214" s="2" t="e">
        <f>7-MATCH(O$1,Analisi!$C214:$I214,0)+1</f>
        <v>#N/A</v>
      </c>
      <c r="P214" s="2" t="e">
        <f>7-MATCH(P$1,Analisi!$C214:$I214,0)+1</f>
        <v>#N/A</v>
      </c>
      <c r="Q214" s="2" t="e">
        <f>7-MATCH(Q$1,Analisi!$C214:$I214,0)+1</f>
        <v>#N/A</v>
      </c>
      <c r="R214" s="2" t="e">
        <f>7-MATCH(R$1,Analisi!$C214:$I214,0)+1</f>
        <v>#N/A</v>
      </c>
      <c r="S214" s="2" t="e">
        <f>7-MATCH(S$1,Analisi!$C214:$I214,0)+1</f>
        <v>#N/A</v>
      </c>
    </row>
    <row r="215" spans="1:19" x14ac:dyDescent="0.3">
      <c r="A215" s="2"/>
      <c r="B215" s="2"/>
      <c r="C215" s="2"/>
      <c r="D215" s="2"/>
      <c r="E215" s="2"/>
      <c r="F215" s="2"/>
      <c r="G215" s="2"/>
      <c r="H215" s="2"/>
      <c r="I215" s="2"/>
      <c r="K215" s="2">
        <f t="shared" si="163"/>
        <v>0</v>
      </c>
      <c r="L215" s="2">
        <f t="shared" si="164"/>
        <v>0</v>
      </c>
      <c r="M215" s="2" t="e">
        <f>7-MATCH(M$1,Analisi!$C215:$I215,0)+1</f>
        <v>#N/A</v>
      </c>
      <c r="N215" s="2" t="e">
        <f>7-MATCH(N$1,Analisi!$C215:$I215,0)+1</f>
        <v>#N/A</v>
      </c>
      <c r="O215" s="2" t="e">
        <f>7-MATCH(O$1,Analisi!$C215:$I215,0)+1</f>
        <v>#N/A</v>
      </c>
      <c r="P215" s="2" t="e">
        <f>7-MATCH(P$1,Analisi!$C215:$I215,0)+1</f>
        <v>#N/A</v>
      </c>
      <c r="Q215" s="2" t="e">
        <f>7-MATCH(Q$1,Analisi!$C215:$I215,0)+1</f>
        <v>#N/A</v>
      </c>
      <c r="R215" s="2" t="e">
        <f>7-MATCH(R$1,Analisi!$C215:$I215,0)+1</f>
        <v>#N/A</v>
      </c>
      <c r="S215" s="2" t="e">
        <f>7-MATCH(S$1,Analisi!$C215:$I215,0)+1</f>
        <v>#N/A</v>
      </c>
    </row>
    <row r="216" spans="1:19" x14ac:dyDescent="0.3">
      <c r="A216" s="2"/>
      <c r="B216" s="2"/>
      <c r="C216" s="2"/>
      <c r="D216" s="2"/>
      <c r="E216" s="2"/>
      <c r="F216" s="2"/>
      <c r="G216" s="2"/>
      <c r="H216" s="2"/>
      <c r="I216" s="2"/>
      <c r="K216" s="2">
        <f t="shared" si="163"/>
        <v>0</v>
      </c>
      <c r="L216" s="2">
        <f t="shared" si="164"/>
        <v>0</v>
      </c>
      <c r="M216" s="2" t="e">
        <f>7-MATCH(M$1,Analisi!$C216:$I216,0)+1</f>
        <v>#N/A</v>
      </c>
      <c r="N216" s="2" t="e">
        <f>7-MATCH(N$1,Analisi!$C216:$I216,0)+1</f>
        <v>#N/A</v>
      </c>
      <c r="O216" s="2" t="e">
        <f>7-MATCH(O$1,Analisi!$C216:$I216,0)+1</f>
        <v>#N/A</v>
      </c>
      <c r="P216" s="2" t="e">
        <f>7-MATCH(P$1,Analisi!$C216:$I216,0)+1</f>
        <v>#N/A</v>
      </c>
      <c r="Q216" s="2" t="e">
        <f>7-MATCH(Q$1,Analisi!$C216:$I216,0)+1</f>
        <v>#N/A</v>
      </c>
      <c r="R216" s="2" t="e">
        <f>7-MATCH(R$1,Analisi!$C216:$I216,0)+1</f>
        <v>#N/A</v>
      </c>
      <c r="S216" s="2" t="e">
        <f>7-MATCH(S$1,Analisi!$C216:$I216,0)+1</f>
        <v>#N/A</v>
      </c>
    </row>
    <row r="217" spans="1:19" x14ac:dyDescent="0.3">
      <c r="A217" s="2"/>
      <c r="B217" s="2"/>
      <c r="C217" s="2"/>
      <c r="D217" s="2"/>
      <c r="E217" s="2"/>
      <c r="F217" s="2"/>
      <c r="G217" s="2"/>
      <c r="H217" s="2"/>
      <c r="I217" s="2"/>
      <c r="K217" s="2">
        <f t="shared" si="163"/>
        <v>0</v>
      </c>
      <c r="L217" s="2">
        <f t="shared" si="164"/>
        <v>0</v>
      </c>
      <c r="M217" s="2" t="e">
        <f>7-MATCH(M$1,Analisi!$C217:$I217,0)+1</f>
        <v>#N/A</v>
      </c>
      <c r="N217" s="2" t="e">
        <f>7-MATCH(N$1,Analisi!$C217:$I217,0)+1</f>
        <v>#N/A</v>
      </c>
      <c r="O217" s="2" t="e">
        <f>7-MATCH(O$1,Analisi!$C217:$I217,0)+1</f>
        <v>#N/A</v>
      </c>
      <c r="P217" s="2" t="e">
        <f>7-MATCH(P$1,Analisi!$C217:$I217,0)+1</f>
        <v>#N/A</v>
      </c>
      <c r="Q217" s="2" t="e">
        <f>7-MATCH(Q$1,Analisi!$C217:$I217,0)+1</f>
        <v>#N/A</v>
      </c>
      <c r="R217" s="2" t="e">
        <f>7-MATCH(R$1,Analisi!$C217:$I217,0)+1</f>
        <v>#N/A</v>
      </c>
      <c r="S217" s="2" t="e">
        <f>7-MATCH(S$1,Analisi!$C217:$I217,0)+1</f>
        <v>#N/A</v>
      </c>
    </row>
    <row r="218" spans="1:19" x14ac:dyDescent="0.3">
      <c r="A218" s="2"/>
      <c r="B218" s="2"/>
      <c r="C218" s="2"/>
      <c r="D218" s="2"/>
      <c r="E218" s="2"/>
      <c r="F218" s="2"/>
      <c r="G218" s="2"/>
      <c r="H218" s="2"/>
      <c r="I218" s="2"/>
      <c r="K218" s="2">
        <f t="shared" si="163"/>
        <v>0</v>
      </c>
      <c r="L218" s="2">
        <f t="shared" si="164"/>
        <v>0</v>
      </c>
      <c r="M218" s="2" t="e">
        <f>7-MATCH(M$1,Analisi!$C218:$I218,0)+1</f>
        <v>#N/A</v>
      </c>
      <c r="N218" s="2" t="e">
        <f>7-MATCH(N$1,Analisi!$C218:$I218,0)+1</f>
        <v>#N/A</v>
      </c>
      <c r="O218" s="2" t="e">
        <f>7-MATCH(O$1,Analisi!$C218:$I218,0)+1</f>
        <v>#N/A</v>
      </c>
      <c r="P218" s="2" t="e">
        <f>7-MATCH(P$1,Analisi!$C218:$I218,0)+1</f>
        <v>#N/A</v>
      </c>
      <c r="Q218" s="2" t="e">
        <f>7-MATCH(Q$1,Analisi!$C218:$I218,0)+1</f>
        <v>#N/A</v>
      </c>
      <c r="R218" s="2" t="e">
        <f>7-MATCH(R$1,Analisi!$C218:$I218,0)+1</f>
        <v>#N/A</v>
      </c>
      <c r="S218" s="2" t="e">
        <f>7-MATCH(S$1,Analisi!$C218:$I218,0)+1</f>
        <v>#N/A</v>
      </c>
    </row>
    <row r="219" spans="1:19" x14ac:dyDescent="0.3">
      <c r="A219" s="2"/>
      <c r="B219" s="2"/>
      <c r="C219" s="2"/>
      <c r="D219" s="2"/>
      <c r="E219" s="2"/>
      <c r="F219" s="2"/>
      <c r="G219" s="2"/>
      <c r="H219" s="2"/>
      <c r="I219" s="2"/>
      <c r="K219" s="2">
        <f t="shared" si="163"/>
        <v>0</v>
      </c>
      <c r="L219" s="2">
        <f t="shared" si="164"/>
        <v>0</v>
      </c>
      <c r="M219" s="2" t="e">
        <f>7-MATCH(M$1,Analisi!$C219:$I219,0)+1</f>
        <v>#N/A</v>
      </c>
      <c r="N219" s="2" t="e">
        <f>7-MATCH(N$1,Analisi!$C219:$I219,0)+1</f>
        <v>#N/A</v>
      </c>
      <c r="O219" s="2" t="e">
        <f>7-MATCH(O$1,Analisi!$C219:$I219,0)+1</f>
        <v>#N/A</v>
      </c>
      <c r="P219" s="2" t="e">
        <f>7-MATCH(P$1,Analisi!$C219:$I219,0)+1</f>
        <v>#N/A</v>
      </c>
      <c r="Q219" s="2" t="e">
        <f>7-MATCH(Q$1,Analisi!$C219:$I219,0)+1</f>
        <v>#N/A</v>
      </c>
      <c r="R219" s="2" t="e">
        <f>7-MATCH(R$1,Analisi!$C219:$I219,0)+1</f>
        <v>#N/A</v>
      </c>
      <c r="S219" s="2" t="e">
        <f>7-MATCH(S$1,Analisi!$C219:$I219,0)+1</f>
        <v>#N/A</v>
      </c>
    </row>
    <row r="220" spans="1:19" x14ac:dyDescent="0.3">
      <c r="A220" s="2"/>
      <c r="B220" s="2"/>
      <c r="C220" s="2"/>
      <c r="D220" s="2"/>
      <c r="E220" s="2"/>
      <c r="F220" s="2"/>
      <c r="G220" s="2"/>
      <c r="H220" s="2"/>
      <c r="I220" s="2"/>
      <c r="K220" s="2">
        <f t="shared" si="163"/>
        <v>0</v>
      </c>
      <c r="L220" s="2">
        <f t="shared" si="164"/>
        <v>0</v>
      </c>
      <c r="M220" s="2" t="e">
        <f>7-MATCH(M$1,Analisi!$C220:$I220,0)+1</f>
        <v>#N/A</v>
      </c>
      <c r="N220" s="2" t="e">
        <f>7-MATCH(N$1,Analisi!$C220:$I220,0)+1</f>
        <v>#N/A</v>
      </c>
      <c r="O220" s="2" t="e">
        <f>7-MATCH(O$1,Analisi!$C220:$I220,0)+1</f>
        <v>#N/A</v>
      </c>
      <c r="P220" s="2" t="e">
        <f>7-MATCH(P$1,Analisi!$C220:$I220,0)+1</f>
        <v>#N/A</v>
      </c>
      <c r="Q220" s="2" t="e">
        <f>7-MATCH(Q$1,Analisi!$C220:$I220,0)+1</f>
        <v>#N/A</v>
      </c>
      <c r="R220" s="2" t="e">
        <f>7-MATCH(R$1,Analisi!$C220:$I220,0)+1</f>
        <v>#N/A</v>
      </c>
      <c r="S220" s="2" t="e">
        <f>7-MATCH(S$1,Analisi!$C220:$I220,0)+1</f>
        <v>#N/A</v>
      </c>
    </row>
    <row r="221" spans="1:19" x14ac:dyDescent="0.3">
      <c r="A221" s="2"/>
      <c r="B221" s="2"/>
      <c r="C221" s="2"/>
      <c r="D221" s="2"/>
      <c r="E221" s="2"/>
      <c r="F221" s="2"/>
      <c r="G221" s="2"/>
      <c r="H221" s="2"/>
      <c r="I221" s="2"/>
      <c r="K221" s="2">
        <f t="shared" si="163"/>
        <v>0</v>
      </c>
      <c r="L221" s="2">
        <f t="shared" si="164"/>
        <v>0</v>
      </c>
      <c r="M221" s="2" t="e">
        <f>7-MATCH(M$1,Analisi!$C221:$I221,0)+1</f>
        <v>#N/A</v>
      </c>
      <c r="N221" s="2" t="e">
        <f>7-MATCH(N$1,Analisi!$C221:$I221,0)+1</f>
        <v>#N/A</v>
      </c>
      <c r="O221" s="2" t="e">
        <f>7-MATCH(O$1,Analisi!$C221:$I221,0)+1</f>
        <v>#N/A</v>
      </c>
      <c r="P221" s="2" t="e">
        <f>7-MATCH(P$1,Analisi!$C221:$I221,0)+1</f>
        <v>#N/A</v>
      </c>
      <c r="Q221" s="2" t="e">
        <f>7-MATCH(Q$1,Analisi!$C221:$I221,0)+1</f>
        <v>#N/A</v>
      </c>
      <c r="R221" s="2" t="e">
        <f>7-MATCH(R$1,Analisi!$C221:$I221,0)+1</f>
        <v>#N/A</v>
      </c>
      <c r="S221" s="2" t="e">
        <f>7-MATCH(S$1,Analisi!$C221:$I221,0)+1</f>
        <v>#N/A</v>
      </c>
    </row>
    <row r="222" spans="1:19" x14ac:dyDescent="0.3">
      <c r="A222" s="2"/>
      <c r="B222" s="2"/>
      <c r="C222" s="2"/>
      <c r="D222" s="2"/>
      <c r="E222" s="2"/>
      <c r="F222" s="2"/>
      <c r="G222" s="2"/>
      <c r="H222" s="2"/>
      <c r="I222" s="2"/>
      <c r="K222" s="2">
        <f t="shared" si="163"/>
        <v>0</v>
      </c>
      <c r="L222" s="2">
        <f t="shared" si="164"/>
        <v>0</v>
      </c>
      <c r="M222" s="2" t="e">
        <f>7-MATCH(M$1,Analisi!$C222:$I222,0)+1</f>
        <v>#N/A</v>
      </c>
      <c r="N222" s="2" t="e">
        <f>7-MATCH(N$1,Analisi!$C222:$I222,0)+1</f>
        <v>#N/A</v>
      </c>
      <c r="O222" s="2" t="e">
        <f>7-MATCH(O$1,Analisi!$C222:$I222,0)+1</f>
        <v>#N/A</v>
      </c>
      <c r="P222" s="2" t="e">
        <f>7-MATCH(P$1,Analisi!$C222:$I222,0)+1</f>
        <v>#N/A</v>
      </c>
      <c r="Q222" s="2" t="e">
        <f>7-MATCH(Q$1,Analisi!$C222:$I222,0)+1</f>
        <v>#N/A</v>
      </c>
      <c r="R222" s="2" t="e">
        <f>7-MATCH(R$1,Analisi!$C222:$I222,0)+1</f>
        <v>#N/A</v>
      </c>
      <c r="S222" s="2" t="e">
        <f>7-MATCH(S$1,Analisi!$C222:$I222,0)+1</f>
        <v>#N/A</v>
      </c>
    </row>
    <row r="223" spans="1:19" x14ac:dyDescent="0.3">
      <c r="A223" s="2"/>
      <c r="B223" s="2"/>
      <c r="C223" s="2"/>
      <c r="D223" s="2"/>
      <c r="E223" s="2"/>
      <c r="F223" s="2"/>
      <c r="G223" s="2"/>
      <c r="H223" s="2"/>
      <c r="I223" s="2"/>
      <c r="K223" s="2">
        <f t="shared" si="163"/>
        <v>0</v>
      </c>
      <c r="L223" s="2">
        <f t="shared" si="164"/>
        <v>0</v>
      </c>
      <c r="M223" s="2" t="e">
        <f>7-MATCH(M$1,Analisi!$C223:$I223,0)+1</f>
        <v>#N/A</v>
      </c>
      <c r="N223" s="2" t="e">
        <f>7-MATCH(N$1,Analisi!$C223:$I223,0)+1</f>
        <v>#N/A</v>
      </c>
      <c r="O223" s="2" t="e">
        <f>7-MATCH(O$1,Analisi!$C223:$I223,0)+1</f>
        <v>#N/A</v>
      </c>
      <c r="P223" s="2" t="e">
        <f>7-MATCH(P$1,Analisi!$C223:$I223,0)+1</f>
        <v>#N/A</v>
      </c>
      <c r="Q223" s="2" t="e">
        <f>7-MATCH(Q$1,Analisi!$C223:$I223,0)+1</f>
        <v>#N/A</v>
      </c>
      <c r="R223" s="2" t="e">
        <f>7-MATCH(R$1,Analisi!$C223:$I223,0)+1</f>
        <v>#N/A</v>
      </c>
      <c r="S223" s="2" t="e">
        <f>7-MATCH(S$1,Analisi!$C223:$I223,0)+1</f>
        <v>#N/A</v>
      </c>
    </row>
    <row r="224" spans="1:19" x14ac:dyDescent="0.3">
      <c r="A224" s="2"/>
      <c r="B224" s="2"/>
      <c r="C224" s="2"/>
      <c r="D224" s="2"/>
      <c r="E224" s="2"/>
      <c r="F224" s="2"/>
      <c r="G224" s="2"/>
      <c r="H224" s="2"/>
      <c r="I224" s="2"/>
      <c r="K224" s="2">
        <f t="shared" si="163"/>
        <v>0</v>
      </c>
      <c r="L224" s="2">
        <f t="shared" si="164"/>
        <v>0</v>
      </c>
      <c r="M224" s="2" t="e">
        <f>7-MATCH(M$1,Analisi!$C224:$I224,0)+1</f>
        <v>#N/A</v>
      </c>
      <c r="N224" s="2" t="e">
        <f>7-MATCH(N$1,Analisi!$C224:$I224,0)+1</f>
        <v>#N/A</v>
      </c>
      <c r="O224" s="2" t="e">
        <f>7-MATCH(O$1,Analisi!$C224:$I224,0)+1</f>
        <v>#N/A</v>
      </c>
      <c r="P224" s="2" t="e">
        <f>7-MATCH(P$1,Analisi!$C224:$I224,0)+1</f>
        <v>#N/A</v>
      </c>
      <c r="Q224" s="2" t="e">
        <f>7-MATCH(Q$1,Analisi!$C224:$I224,0)+1</f>
        <v>#N/A</v>
      </c>
      <c r="R224" s="2" t="e">
        <f>7-MATCH(R$1,Analisi!$C224:$I224,0)+1</f>
        <v>#N/A</v>
      </c>
      <c r="S224" s="2" t="e">
        <f>7-MATCH(S$1,Analisi!$C224:$I224,0)+1</f>
        <v>#N/A</v>
      </c>
    </row>
    <row r="225" spans="1:19" x14ac:dyDescent="0.3">
      <c r="A225" s="2"/>
      <c r="B225" s="2"/>
      <c r="C225" s="2"/>
      <c r="D225" s="2"/>
      <c r="E225" s="2"/>
      <c r="F225" s="2"/>
      <c r="G225" s="2"/>
      <c r="H225" s="2"/>
      <c r="I225" s="2"/>
      <c r="K225" s="2">
        <f t="shared" si="163"/>
        <v>0</v>
      </c>
      <c r="L225" s="2">
        <f t="shared" si="164"/>
        <v>0</v>
      </c>
      <c r="M225" s="2" t="e">
        <f>7-MATCH(M$1,Analisi!$C225:$I225,0)+1</f>
        <v>#N/A</v>
      </c>
      <c r="N225" s="2" t="e">
        <f>7-MATCH(N$1,Analisi!$C225:$I225,0)+1</f>
        <v>#N/A</v>
      </c>
      <c r="O225" s="2" t="e">
        <f>7-MATCH(O$1,Analisi!$C225:$I225,0)+1</f>
        <v>#N/A</v>
      </c>
      <c r="P225" s="2" t="e">
        <f>7-MATCH(P$1,Analisi!$C225:$I225,0)+1</f>
        <v>#N/A</v>
      </c>
      <c r="Q225" s="2" t="e">
        <f>7-MATCH(Q$1,Analisi!$C225:$I225,0)+1</f>
        <v>#N/A</v>
      </c>
      <c r="R225" s="2" t="e">
        <f>7-MATCH(R$1,Analisi!$C225:$I225,0)+1</f>
        <v>#N/A</v>
      </c>
      <c r="S225" s="2" t="e">
        <f>7-MATCH(S$1,Analisi!$C225:$I225,0)+1</f>
        <v>#N/A</v>
      </c>
    </row>
    <row r="226" spans="1:19" x14ac:dyDescent="0.3">
      <c r="A226" s="2"/>
      <c r="B226" s="2"/>
      <c r="C226" s="2"/>
      <c r="D226" s="2"/>
      <c r="E226" s="2"/>
      <c r="F226" s="2"/>
      <c r="G226" s="2"/>
      <c r="H226" s="2"/>
      <c r="I226" s="2"/>
      <c r="K226" s="2">
        <f t="shared" si="163"/>
        <v>0</v>
      </c>
      <c r="L226" s="2">
        <f t="shared" si="164"/>
        <v>0</v>
      </c>
      <c r="M226" s="2" t="e">
        <f>7-MATCH(M$1,Analisi!$C226:$I226,0)+1</f>
        <v>#N/A</v>
      </c>
      <c r="N226" s="2" t="e">
        <f>7-MATCH(N$1,Analisi!$C226:$I226,0)+1</f>
        <v>#N/A</v>
      </c>
      <c r="O226" s="2" t="e">
        <f>7-MATCH(O$1,Analisi!$C226:$I226,0)+1</f>
        <v>#N/A</v>
      </c>
      <c r="P226" s="2" t="e">
        <f>7-MATCH(P$1,Analisi!$C226:$I226,0)+1</f>
        <v>#N/A</v>
      </c>
      <c r="Q226" s="2" t="e">
        <f>7-MATCH(Q$1,Analisi!$C226:$I226,0)+1</f>
        <v>#N/A</v>
      </c>
      <c r="R226" s="2" t="e">
        <f>7-MATCH(R$1,Analisi!$C226:$I226,0)+1</f>
        <v>#N/A</v>
      </c>
      <c r="S226" s="2" t="e">
        <f>7-MATCH(S$1,Analisi!$C226:$I226,0)+1</f>
        <v>#N/A</v>
      </c>
    </row>
    <row r="227" spans="1:19" x14ac:dyDescent="0.3">
      <c r="A227" s="2"/>
      <c r="B227" s="2"/>
      <c r="C227" s="2"/>
      <c r="D227" s="2"/>
      <c r="E227" s="2"/>
      <c r="F227" s="2"/>
      <c r="G227" s="2"/>
      <c r="H227" s="2"/>
      <c r="I227" s="2"/>
      <c r="K227" s="2">
        <f t="shared" si="163"/>
        <v>0</v>
      </c>
      <c r="L227" s="2">
        <f t="shared" si="164"/>
        <v>0</v>
      </c>
      <c r="M227" s="2" t="e">
        <f>7-MATCH(M$1,Analisi!$C227:$I227,0)+1</f>
        <v>#N/A</v>
      </c>
      <c r="N227" s="2" t="e">
        <f>7-MATCH(N$1,Analisi!$C227:$I227,0)+1</f>
        <v>#N/A</v>
      </c>
      <c r="O227" s="2" t="e">
        <f>7-MATCH(O$1,Analisi!$C227:$I227,0)+1</f>
        <v>#N/A</v>
      </c>
      <c r="P227" s="2" t="e">
        <f>7-MATCH(P$1,Analisi!$C227:$I227,0)+1</f>
        <v>#N/A</v>
      </c>
      <c r="Q227" s="2" t="e">
        <f>7-MATCH(Q$1,Analisi!$C227:$I227,0)+1</f>
        <v>#N/A</v>
      </c>
      <c r="R227" s="2" t="e">
        <f>7-MATCH(R$1,Analisi!$C227:$I227,0)+1</f>
        <v>#N/A</v>
      </c>
      <c r="S227" s="2" t="e">
        <f>7-MATCH(S$1,Analisi!$C227:$I227,0)+1</f>
        <v>#N/A</v>
      </c>
    </row>
    <row r="228" spans="1:19" x14ac:dyDescent="0.3">
      <c r="A228" s="2"/>
      <c r="B228" s="2"/>
      <c r="C228" s="2"/>
      <c r="D228" s="2"/>
      <c r="E228" s="2"/>
      <c r="F228" s="2"/>
      <c r="G228" s="2"/>
      <c r="H228" s="2"/>
      <c r="I228" s="2"/>
      <c r="K228" s="2">
        <f t="shared" si="163"/>
        <v>0</v>
      </c>
      <c r="L228" s="2">
        <f t="shared" si="164"/>
        <v>0</v>
      </c>
      <c r="M228" s="2" t="e">
        <f>7-MATCH(M$1,Analisi!$C228:$I228,0)+1</f>
        <v>#N/A</v>
      </c>
      <c r="N228" s="2" t="e">
        <f>7-MATCH(N$1,Analisi!$C228:$I228,0)+1</f>
        <v>#N/A</v>
      </c>
      <c r="O228" s="2" t="e">
        <f>7-MATCH(O$1,Analisi!$C228:$I228,0)+1</f>
        <v>#N/A</v>
      </c>
      <c r="P228" s="2" t="e">
        <f>7-MATCH(P$1,Analisi!$C228:$I228,0)+1</f>
        <v>#N/A</v>
      </c>
      <c r="Q228" s="2" t="e">
        <f>7-MATCH(Q$1,Analisi!$C228:$I228,0)+1</f>
        <v>#N/A</v>
      </c>
      <c r="R228" s="2" t="e">
        <f>7-MATCH(R$1,Analisi!$C228:$I228,0)+1</f>
        <v>#N/A</v>
      </c>
      <c r="S228" s="2" t="e">
        <f>7-MATCH(S$1,Analisi!$C228:$I228,0)+1</f>
        <v>#N/A</v>
      </c>
    </row>
    <row r="229" spans="1:19" x14ac:dyDescent="0.3">
      <c r="A229" s="2"/>
      <c r="B229" s="2"/>
      <c r="C229" s="2"/>
      <c r="D229" s="2"/>
      <c r="E229" s="2"/>
      <c r="F229" s="2"/>
      <c r="G229" s="2"/>
      <c r="H229" s="2"/>
      <c r="I229" s="2"/>
      <c r="K229" s="2">
        <f t="shared" si="163"/>
        <v>0</v>
      </c>
      <c r="L229" s="2">
        <f t="shared" si="164"/>
        <v>0</v>
      </c>
      <c r="M229" s="2" t="e">
        <f>7-MATCH(M$1,Analisi!$C229:$I229,0)+1</f>
        <v>#N/A</v>
      </c>
      <c r="N229" s="2" t="e">
        <f>7-MATCH(N$1,Analisi!$C229:$I229,0)+1</f>
        <v>#N/A</v>
      </c>
      <c r="O229" s="2" t="e">
        <f>7-MATCH(O$1,Analisi!$C229:$I229,0)+1</f>
        <v>#N/A</v>
      </c>
      <c r="P229" s="2" t="e">
        <f>7-MATCH(P$1,Analisi!$C229:$I229,0)+1</f>
        <v>#N/A</v>
      </c>
      <c r="Q229" s="2" t="e">
        <f>7-MATCH(Q$1,Analisi!$C229:$I229,0)+1</f>
        <v>#N/A</v>
      </c>
      <c r="R229" s="2" t="e">
        <f>7-MATCH(R$1,Analisi!$C229:$I229,0)+1</f>
        <v>#N/A</v>
      </c>
      <c r="S229" s="2" t="e">
        <f>7-MATCH(S$1,Analisi!$C229:$I229,0)+1</f>
        <v>#N/A</v>
      </c>
    </row>
    <row r="230" spans="1:19" x14ac:dyDescent="0.3">
      <c r="A230" s="2"/>
      <c r="B230" s="2"/>
      <c r="C230" s="2"/>
      <c r="D230" s="2"/>
      <c r="E230" s="2"/>
      <c r="F230" s="2"/>
      <c r="G230" s="2"/>
      <c r="H230" s="2"/>
      <c r="I230" s="2"/>
      <c r="K230" s="2">
        <f t="shared" si="163"/>
        <v>0</v>
      </c>
      <c r="L230" s="2">
        <f t="shared" si="164"/>
        <v>0</v>
      </c>
      <c r="M230" s="2" t="e">
        <f>7-MATCH(M$1,Analisi!$C230:$I230,0)+1</f>
        <v>#N/A</v>
      </c>
      <c r="N230" s="2" t="e">
        <f>7-MATCH(N$1,Analisi!$C230:$I230,0)+1</f>
        <v>#N/A</v>
      </c>
      <c r="O230" s="2" t="e">
        <f>7-MATCH(O$1,Analisi!$C230:$I230,0)+1</f>
        <v>#N/A</v>
      </c>
      <c r="P230" s="2" t="e">
        <f>7-MATCH(P$1,Analisi!$C230:$I230,0)+1</f>
        <v>#N/A</v>
      </c>
      <c r="Q230" s="2" t="e">
        <f>7-MATCH(Q$1,Analisi!$C230:$I230,0)+1</f>
        <v>#N/A</v>
      </c>
      <c r="R230" s="2" t="e">
        <f>7-MATCH(R$1,Analisi!$C230:$I230,0)+1</f>
        <v>#N/A</v>
      </c>
      <c r="S230" s="2" t="e">
        <f>7-MATCH(S$1,Analisi!$C230:$I230,0)+1</f>
        <v>#N/A</v>
      </c>
    </row>
    <row r="231" spans="1:19" x14ac:dyDescent="0.3">
      <c r="A231" s="2"/>
      <c r="B231" s="2"/>
      <c r="C231" s="2"/>
      <c r="D231" s="2"/>
      <c r="E231" s="2"/>
      <c r="F231" s="2"/>
      <c r="G231" s="2"/>
      <c r="H231" s="2"/>
      <c r="I231" s="2"/>
      <c r="K231" s="2">
        <f t="shared" si="163"/>
        <v>0</v>
      </c>
      <c r="L231" s="2">
        <f t="shared" si="164"/>
        <v>0</v>
      </c>
      <c r="M231" s="2" t="e">
        <f>7-MATCH(M$1,Analisi!$C231:$I231,0)+1</f>
        <v>#N/A</v>
      </c>
      <c r="N231" s="2" t="e">
        <f>7-MATCH(N$1,Analisi!$C231:$I231,0)+1</f>
        <v>#N/A</v>
      </c>
      <c r="O231" s="2" t="e">
        <f>7-MATCH(O$1,Analisi!$C231:$I231,0)+1</f>
        <v>#N/A</v>
      </c>
      <c r="P231" s="2" t="e">
        <f>7-MATCH(P$1,Analisi!$C231:$I231,0)+1</f>
        <v>#N/A</v>
      </c>
      <c r="Q231" s="2" t="e">
        <f>7-MATCH(Q$1,Analisi!$C231:$I231,0)+1</f>
        <v>#N/A</v>
      </c>
      <c r="R231" s="2" t="e">
        <f>7-MATCH(R$1,Analisi!$C231:$I231,0)+1</f>
        <v>#N/A</v>
      </c>
      <c r="S231" s="2" t="e">
        <f>7-MATCH(S$1,Analisi!$C231:$I231,0)+1</f>
        <v>#N/A</v>
      </c>
    </row>
    <row r="232" spans="1:19" x14ac:dyDescent="0.3">
      <c r="A232" s="2"/>
      <c r="B232" s="2"/>
      <c r="C232" s="2"/>
      <c r="D232" s="2"/>
      <c r="E232" s="2"/>
      <c r="F232" s="2"/>
      <c r="G232" s="2"/>
      <c r="H232" s="2"/>
      <c r="I232" s="2"/>
      <c r="K232" s="2">
        <f t="shared" si="163"/>
        <v>0</v>
      </c>
      <c r="L232" s="2">
        <f t="shared" si="164"/>
        <v>0</v>
      </c>
      <c r="M232" s="2" t="e">
        <f>7-MATCH(M$1,Analisi!$C232:$I232,0)+1</f>
        <v>#N/A</v>
      </c>
      <c r="N232" s="2" t="e">
        <f>7-MATCH(N$1,Analisi!$C232:$I232,0)+1</f>
        <v>#N/A</v>
      </c>
      <c r="O232" s="2" t="e">
        <f>7-MATCH(O$1,Analisi!$C232:$I232,0)+1</f>
        <v>#N/A</v>
      </c>
      <c r="P232" s="2" t="e">
        <f>7-MATCH(P$1,Analisi!$C232:$I232,0)+1</f>
        <v>#N/A</v>
      </c>
      <c r="Q232" s="2" t="e">
        <f>7-MATCH(Q$1,Analisi!$C232:$I232,0)+1</f>
        <v>#N/A</v>
      </c>
      <c r="R232" s="2" t="e">
        <f>7-MATCH(R$1,Analisi!$C232:$I232,0)+1</f>
        <v>#N/A</v>
      </c>
      <c r="S232" s="2" t="e">
        <f>7-MATCH(S$1,Analisi!$C232:$I232,0)+1</f>
        <v>#N/A</v>
      </c>
    </row>
    <row r="233" spans="1:19" x14ac:dyDescent="0.3">
      <c r="A233" s="2"/>
      <c r="B233" s="2"/>
      <c r="C233" s="2"/>
      <c r="D233" s="2"/>
      <c r="E233" s="2"/>
      <c r="F233" s="2"/>
      <c r="G233" s="2"/>
      <c r="H233" s="2"/>
      <c r="I233" s="2"/>
      <c r="K233" s="2">
        <f t="shared" si="163"/>
        <v>0</v>
      </c>
      <c r="L233" s="2">
        <f t="shared" si="164"/>
        <v>0</v>
      </c>
      <c r="M233" s="2" t="e">
        <f>7-MATCH(M$1,Analisi!$C233:$I233,0)+1</f>
        <v>#N/A</v>
      </c>
      <c r="N233" s="2" t="e">
        <f>7-MATCH(N$1,Analisi!$C233:$I233,0)+1</f>
        <v>#N/A</v>
      </c>
      <c r="O233" s="2" t="e">
        <f>7-MATCH(O$1,Analisi!$C233:$I233,0)+1</f>
        <v>#N/A</v>
      </c>
      <c r="P233" s="2" t="e">
        <f>7-MATCH(P$1,Analisi!$C233:$I233,0)+1</f>
        <v>#N/A</v>
      </c>
      <c r="Q233" s="2" t="e">
        <f>7-MATCH(Q$1,Analisi!$C233:$I233,0)+1</f>
        <v>#N/A</v>
      </c>
      <c r="R233" s="2" t="e">
        <f>7-MATCH(R$1,Analisi!$C233:$I233,0)+1</f>
        <v>#N/A</v>
      </c>
      <c r="S233" s="2" t="e">
        <f>7-MATCH(S$1,Analisi!$C233:$I233,0)+1</f>
        <v>#N/A</v>
      </c>
    </row>
    <row r="234" spans="1:19" x14ac:dyDescent="0.3">
      <c r="A234" s="2"/>
      <c r="B234" s="2"/>
      <c r="C234" s="2"/>
      <c r="D234" s="2"/>
      <c r="E234" s="2"/>
      <c r="F234" s="2"/>
      <c r="G234" s="2"/>
      <c r="H234" s="2"/>
      <c r="I234" s="2"/>
      <c r="K234" s="2">
        <f t="shared" si="163"/>
        <v>0</v>
      </c>
      <c r="L234" s="2">
        <f t="shared" si="164"/>
        <v>0</v>
      </c>
      <c r="M234" s="2" t="e">
        <f>7-MATCH(M$1,Analisi!$C234:$I234,0)+1</f>
        <v>#N/A</v>
      </c>
      <c r="N234" s="2" t="e">
        <f>7-MATCH(N$1,Analisi!$C234:$I234,0)+1</f>
        <v>#N/A</v>
      </c>
      <c r="O234" s="2" t="e">
        <f>7-MATCH(O$1,Analisi!$C234:$I234,0)+1</f>
        <v>#N/A</v>
      </c>
      <c r="P234" s="2" t="e">
        <f>7-MATCH(P$1,Analisi!$C234:$I234,0)+1</f>
        <v>#N/A</v>
      </c>
      <c r="Q234" s="2" t="e">
        <f>7-MATCH(Q$1,Analisi!$C234:$I234,0)+1</f>
        <v>#N/A</v>
      </c>
      <c r="R234" s="2" t="e">
        <f>7-MATCH(R$1,Analisi!$C234:$I234,0)+1</f>
        <v>#N/A</v>
      </c>
      <c r="S234" s="2" t="e">
        <f>7-MATCH(S$1,Analisi!$C234:$I234,0)+1</f>
        <v>#N/A</v>
      </c>
    </row>
    <row r="235" spans="1:19" x14ac:dyDescent="0.3">
      <c r="A235" s="2"/>
      <c r="B235" s="2"/>
      <c r="C235" s="2"/>
      <c r="D235" s="2"/>
      <c r="E235" s="2"/>
      <c r="F235" s="2"/>
      <c r="G235" s="2"/>
      <c r="H235" s="2"/>
      <c r="I235" s="2"/>
      <c r="K235" s="2">
        <f t="shared" si="163"/>
        <v>0</v>
      </c>
      <c r="L235" s="2">
        <f t="shared" si="164"/>
        <v>0</v>
      </c>
      <c r="M235" s="2" t="e">
        <f>7-MATCH(M$1,Analisi!$C235:$I235,0)+1</f>
        <v>#N/A</v>
      </c>
      <c r="N235" s="2" t="e">
        <f>7-MATCH(N$1,Analisi!$C235:$I235,0)+1</f>
        <v>#N/A</v>
      </c>
      <c r="O235" s="2" t="e">
        <f>7-MATCH(O$1,Analisi!$C235:$I235,0)+1</f>
        <v>#N/A</v>
      </c>
      <c r="P235" s="2" t="e">
        <f>7-MATCH(P$1,Analisi!$C235:$I235,0)+1</f>
        <v>#N/A</v>
      </c>
      <c r="Q235" s="2" t="e">
        <f>7-MATCH(Q$1,Analisi!$C235:$I235,0)+1</f>
        <v>#N/A</v>
      </c>
      <c r="R235" s="2" t="e">
        <f>7-MATCH(R$1,Analisi!$C235:$I235,0)+1</f>
        <v>#N/A</v>
      </c>
      <c r="S235" s="2" t="e">
        <f>7-MATCH(S$1,Analisi!$C235:$I235,0)+1</f>
        <v>#N/A</v>
      </c>
    </row>
    <row r="236" spans="1:19" x14ac:dyDescent="0.3">
      <c r="A236" s="2"/>
      <c r="B236" s="2"/>
      <c r="C236" s="2"/>
      <c r="D236" s="2"/>
      <c r="E236" s="2"/>
      <c r="F236" s="2"/>
      <c r="G236" s="2"/>
      <c r="H236" s="2"/>
      <c r="I236" s="2"/>
      <c r="K236" s="2">
        <f t="shared" si="163"/>
        <v>0</v>
      </c>
      <c r="L236" s="2">
        <f t="shared" si="164"/>
        <v>0</v>
      </c>
      <c r="M236" s="2" t="e">
        <f>7-MATCH(M$1,Analisi!$C236:$I236,0)+1</f>
        <v>#N/A</v>
      </c>
      <c r="N236" s="2" t="e">
        <f>7-MATCH(N$1,Analisi!$C236:$I236,0)+1</f>
        <v>#N/A</v>
      </c>
      <c r="O236" s="2" t="e">
        <f>7-MATCH(O$1,Analisi!$C236:$I236,0)+1</f>
        <v>#N/A</v>
      </c>
      <c r="P236" s="2" t="e">
        <f>7-MATCH(P$1,Analisi!$C236:$I236,0)+1</f>
        <v>#N/A</v>
      </c>
      <c r="Q236" s="2" t="e">
        <f>7-MATCH(Q$1,Analisi!$C236:$I236,0)+1</f>
        <v>#N/A</v>
      </c>
      <c r="R236" s="2" t="e">
        <f>7-MATCH(R$1,Analisi!$C236:$I236,0)+1</f>
        <v>#N/A</v>
      </c>
      <c r="S236" s="2" t="e">
        <f>7-MATCH(S$1,Analisi!$C236:$I236,0)+1</f>
        <v>#N/A</v>
      </c>
    </row>
    <row r="237" spans="1:19" x14ac:dyDescent="0.3">
      <c r="A237" s="2"/>
      <c r="B237" s="2"/>
      <c r="C237" s="2"/>
      <c r="D237" s="2"/>
      <c r="E237" s="2"/>
      <c r="F237" s="2"/>
      <c r="G237" s="2"/>
      <c r="H237" s="2"/>
      <c r="I237" s="2"/>
      <c r="K237" s="2">
        <f t="shared" si="163"/>
        <v>0</v>
      </c>
      <c r="L237" s="2">
        <f t="shared" si="164"/>
        <v>0</v>
      </c>
      <c r="M237" s="2" t="e">
        <f>7-MATCH(M$1,Analisi!$C237:$I237,0)+1</f>
        <v>#N/A</v>
      </c>
      <c r="N237" s="2" t="e">
        <f>7-MATCH(N$1,Analisi!$C237:$I237,0)+1</f>
        <v>#N/A</v>
      </c>
      <c r="O237" s="2" t="e">
        <f>7-MATCH(O$1,Analisi!$C237:$I237,0)+1</f>
        <v>#N/A</v>
      </c>
      <c r="P237" s="2" t="e">
        <f>7-MATCH(P$1,Analisi!$C237:$I237,0)+1</f>
        <v>#N/A</v>
      </c>
      <c r="Q237" s="2" t="e">
        <f>7-MATCH(Q$1,Analisi!$C237:$I237,0)+1</f>
        <v>#N/A</v>
      </c>
      <c r="R237" s="2" t="e">
        <f>7-MATCH(R$1,Analisi!$C237:$I237,0)+1</f>
        <v>#N/A</v>
      </c>
      <c r="S237" s="2" t="e">
        <f>7-MATCH(S$1,Analisi!$C237:$I237,0)+1</f>
        <v>#N/A</v>
      </c>
    </row>
    <row r="238" spans="1:19" x14ac:dyDescent="0.3">
      <c r="A238" s="2"/>
      <c r="B238" s="2"/>
      <c r="C238" s="2"/>
      <c r="D238" s="2"/>
      <c r="E238" s="2"/>
      <c r="F238" s="2"/>
      <c r="G238" s="2"/>
      <c r="H238" s="2"/>
      <c r="I238" s="2"/>
      <c r="K238" s="2">
        <f t="shared" si="163"/>
        <v>0</v>
      </c>
      <c r="L238" s="2">
        <f t="shared" si="164"/>
        <v>0</v>
      </c>
      <c r="M238" s="2" t="e">
        <f>7-MATCH(M$1,Analisi!$C238:$I238,0)+1</f>
        <v>#N/A</v>
      </c>
      <c r="N238" s="2" t="e">
        <f>7-MATCH(N$1,Analisi!$C238:$I238,0)+1</f>
        <v>#N/A</v>
      </c>
      <c r="O238" s="2" t="e">
        <f>7-MATCH(O$1,Analisi!$C238:$I238,0)+1</f>
        <v>#N/A</v>
      </c>
      <c r="P238" s="2" t="e">
        <f>7-MATCH(P$1,Analisi!$C238:$I238,0)+1</f>
        <v>#N/A</v>
      </c>
      <c r="Q238" s="2" t="e">
        <f>7-MATCH(Q$1,Analisi!$C238:$I238,0)+1</f>
        <v>#N/A</v>
      </c>
      <c r="R238" s="2" t="e">
        <f>7-MATCH(R$1,Analisi!$C238:$I238,0)+1</f>
        <v>#N/A</v>
      </c>
      <c r="S238" s="2" t="e">
        <f>7-MATCH(S$1,Analisi!$C238:$I238,0)+1</f>
        <v>#N/A</v>
      </c>
    </row>
    <row r="239" spans="1:19" x14ac:dyDescent="0.3">
      <c r="A239" s="2"/>
      <c r="B239" s="2"/>
      <c r="C239" s="2"/>
      <c r="D239" s="2"/>
      <c r="E239" s="2"/>
      <c r="F239" s="2"/>
      <c r="G239" s="2"/>
      <c r="H239" s="2"/>
      <c r="I239" s="2"/>
      <c r="K239" s="2">
        <f t="shared" si="163"/>
        <v>0</v>
      </c>
      <c r="L239" s="2">
        <f t="shared" si="164"/>
        <v>0</v>
      </c>
      <c r="M239" s="2" t="e">
        <f>7-MATCH(M$1,Analisi!$C239:$I239,0)+1</f>
        <v>#N/A</v>
      </c>
      <c r="N239" s="2" t="e">
        <f>7-MATCH(N$1,Analisi!$C239:$I239,0)+1</f>
        <v>#N/A</v>
      </c>
      <c r="O239" s="2" t="e">
        <f>7-MATCH(O$1,Analisi!$C239:$I239,0)+1</f>
        <v>#N/A</v>
      </c>
      <c r="P239" s="2" t="e">
        <f>7-MATCH(P$1,Analisi!$C239:$I239,0)+1</f>
        <v>#N/A</v>
      </c>
      <c r="Q239" s="2" t="e">
        <f>7-MATCH(Q$1,Analisi!$C239:$I239,0)+1</f>
        <v>#N/A</v>
      </c>
      <c r="R239" s="2" t="e">
        <f>7-MATCH(R$1,Analisi!$C239:$I239,0)+1</f>
        <v>#N/A</v>
      </c>
      <c r="S239" s="2" t="e">
        <f>7-MATCH(S$1,Analisi!$C239:$I239,0)+1</f>
        <v>#N/A</v>
      </c>
    </row>
    <row r="240" spans="1:19" x14ac:dyDescent="0.3">
      <c r="A240" s="2"/>
      <c r="B240" s="2"/>
      <c r="C240" s="2"/>
      <c r="D240" s="2"/>
      <c r="E240" s="2"/>
      <c r="F240" s="2"/>
      <c r="G240" s="2"/>
      <c r="H240" s="2"/>
      <c r="I240" s="2"/>
      <c r="K240" s="2">
        <f t="shared" si="163"/>
        <v>0</v>
      </c>
      <c r="L240" s="2">
        <f t="shared" si="164"/>
        <v>0</v>
      </c>
      <c r="M240" s="2" t="e">
        <f>7-MATCH(M$1,Analisi!$C240:$I240,0)+1</f>
        <v>#N/A</v>
      </c>
      <c r="N240" s="2" t="e">
        <f>7-MATCH(N$1,Analisi!$C240:$I240,0)+1</f>
        <v>#N/A</v>
      </c>
      <c r="O240" s="2" t="e">
        <f>7-MATCH(O$1,Analisi!$C240:$I240,0)+1</f>
        <v>#N/A</v>
      </c>
      <c r="P240" s="2" t="e">
        <f>7-MATCH(P$1,Analisi!$C240:$I240,0)+1</f>
        <v>#N/A</v>
      </c>
      <c r="Q240" s="2" t="e">
        <f>7-MATCH(Q$1,Analisi!$C240:$I240,0)+1</f>
        <v>#N/A</v>
      </c>
      <c r="R240" s="2" t="e">
        <f>7-MATCH(R$1,Analisi!$C240:$I240,0)+1</f>
        <v>#N/A</v>
      </c>
      <c r="S240" s="2" t="e">
        <f>7-MATCH(S$1,Analisi!$C240:$I240,0)+1</f>
        <v>#N/A</v>
      </c>
    </row>
    <row r="241" spans="1:19" x14ac:dyDescent="0.3">
      <c r="A241" s="2"/>
      <c r="B241" s="2"/>
      <c r="C241" s="2"/>
      <c r="D241" s="2"/>
      <c r="E241" s="2"/>
      <c r="F241" s="2"/>
      <c r="G241" s="2"/>
      <c r="H241" s="2"/>
      <c r="I241" s="2"/>
      <c r="K241" s="2">
        <f t="shared" si="163"/>
        <v>0</v>
      </c>
      <c r="L241" s="2">
        <f t="shared" si="164"/>
        <v>0</v>
      </c>
      <c r="M241" s="2" t="e">
        <f>7-MATCH(M$1,Analisi!$C241:$I241,0)+1</f>
        <v>#N/A</v>
      </c>
      <c r="N241" s="2" t="e">
        <f>7-MATCH(N$1,Analisi!$C241:$I241,0)+1</f>
        <v>#N/A</v>
      </c>
      <c r="O241" s="2" t="e">
        <f>7-MATCH(O$1,Analisi!$C241:$I241,0)+1</f>
        <v>#N/A</v>
      </c>
      <c r="P241" s="2" t="e">
        <f>7-MATCH(P$1,Analisi!$C241:$I241,0)+1</f>
        <v>#N/A</v>
      </c>
      <c r="Q241" s="2" t="e">
        <f>7-MATCH(Q$1,Analisi!$C241:$I241,0)+1</f>
        <v>#N/A</v>
      </c>
      <c r="R241" s="2" t="e">
        <f>7-MATCH(R$1,Analisi!$C241:$I241,0)+1</f>
        <v>#N/A</v>
      </c>
      <c r="S241" s="2" t="e">
        <f>7-MATCH(S$1,Analisi!$C241:$I241,0)+1</f>
        <v>#N/A</v>
      </c>
    </row>
    <row r="242" spans="1:19" x14ac:dyDescent="0.3">
      <c r="A242" s="2"/>
      <c r="B242" s="2"/>
      <c r="C242" s="2"/>
      <c r="D242" s="2"/>
      <c r="E242" s="2"/>
      <c r="F242" s="2"/>
      <c r="G242" s="2"/>
      <c r="H242" s="2"/>
      <c r="I242" s="2"/>
      <c r="K242" s="2">
        <f t="shared" si="163"/>
        <v>0</v>
      </c>
      <c r="L242" s="2">
        <f t="shared" si="164"/>
        <v>0</v>
      </c>
      <c r="M242" s="2" t="e">
        <f>7-MATCH(M$1,Analisi!$C242:$I242,0)+1</f>
        <v>#N/A</v>
      </c>
      <c r="N242" s="2" t="e">
        <f>7-MATCH(N$1,Analisi!$C242:$I242,0)+1</f>
        <v>#N/A</v>
      </c>
      <c r="O242" s="2" t="e">
        <f>7-MATCH(O$1,Analisi!$C242:$I242,0)+1</f>
        <v>#N/A</v>
      </c>
      <c r="P242" s="2" t="e">
        <f>7-MATCH(P$1,Analisi!$C242:$I242,0)+1</f>
        <v>#N/A</v>
      </c>
      <c r="Q242" s="2" t="e">
        <f>7-MATCH(Q$1,Analisi!$C242:$I242,0)+1</f>
        <v>#N/A</v>
      </c>
      <c r="R242" s="2" t="e">
        <f>7-MATCH(R$1,Analisi!$C242:$I242,0)+1</f>
        <v>#N/A</v>
      </c>
      <c r="S242" s="2" t="e">
        <f>7-MATCH(S$1,Analisi!$C242:$I242,0)+1</f>
        <v>#N/A</v>
      </c>
    </row>
    <row r="243" spans="1:19" x14ac:dyDescent="0.3">
      <c r="A243" s="2"/>
      <c r="B243" s="2"/>
      <c r="C243" s="2"/>
      <c r="D243" s="2"/>
      <c r="E243" s="2"/>
      <c r="F243" s="2"/>
      <c r="G243" s="2"/>
      <c r="H243" s="2"/>
      <c r="I243" s="2"/>
      <c r="K243" s="2">
        <f t="shared" si="163"/>
        <v>0</v>
      </c>
      <c r="L243" s="2">
        <f t="shared" si="164"/>
        <v>0</v>
      </c>
      <c r="M243" s="2" t="e">
        <f>7-MATCH(M$1,Analisi!$C243:$I243,0)+1</f>
        <v>#N/A</v>
      </c>
      <c r="N243" s="2" t="e">
        <f>7-MATCH(N$1,Analisi!$C243:$I243,0)+1</f>
        <v>#N/A</v>
      </c>
      <c r="O243" s="2" t="e">
        <f>7-MATCH(O$1,Analisi!$C243:$I243,0)+1</f>
        <v>#N/A</v>
      </c>
      <c r="P243" s="2" t="e">
        <f>7-MATCH(P$1,Analisi!$C243:$I243,0)+1</f>
        <v>#N/A</v>
      </c>
      <c r="Q243" s="2" t="e">
        <f>7-MATCH(Q$1,Analisi!$C243:$I243,0)+1</f>
        <v>#N/A</v>
      </c>
      <c r="R243" s="2" t="e">
        <f>7-MATCH(R$1,Analisi!$C243:$I243,0)+1</f>
        <v>#N/A</v>
      </c>
      <c r="S243" s="2" t="e">
        <f>7-MATCH(S$1,Analisi!$C243:$I243,0)+1</f>
        <v>#N/A</v>
      </c>
    </row>
    <row r="244" spans="1:19" x14ac:dyDescent="0.3">
      <c r="A244" s="2"/>
      <c r="B244" s="2"/>
      <c r="C244" s="2"/>
      <c r="D244" s="2"/>
      <c r="E244" s="2"/>
      <c r="F244" s="2"/>
      <c r="G244" s="2"/>
      <c r="H244" s="2"/>
      <c r="I244" s="2"/>
      <c r="K244" s="2">
        <f t="shared" si="163"/>
        <v>0</v>
      </c>
      <c r="L244" s="2">
        <f t="shared" si="164"/>
        <v>0</v>
      </c>
      <c r="M244" s="2" t="e">
        <f>7-MATCH(M$1,Analisi!$C244:$I244,0)+1</f>
        <v>#N/A</v>
      </c>
      <c r="N244" s="2" t="e">
        <f>7-MATCH(N$1,Analisi!$C244:$I244,0)+1</f>
        <v>#N/A</v>
      </c>
      <c r="O244" s="2" t="e">
        <f>7-MATCH(O$1,Analisi!$C244:$I244,0)+1</f>
        <v>#N/A</v>
      </c>
      <c r="P244" s="2" t="e">
        <f>7-MATCH(P$1,Analisi!$C244:$I244,0)+1</f>
        <v>#N/A</v>
      </c>
      <c r="Q244" s="2" t="e">
        <f>7-MATCH(Q$1,Analisi!$C244:$I244,0)+1</f>
        <v>#N/A</v>
      </c>
      <c r="R244" s="2" t="e">
        <f>7-MATCH(R$1,Analisi!$C244:$I244,0)+1</f>
        <v>#N/A</v>
      </c>
      <c r="S244" s="2" t="e">
        <f>7-MATCH(S$1,Analisi!$C244:$I244,0)+1</f>
        <v>#N/A</v>
      </c>
    </row>
    <row r="245" spans="1:19" x14ac:dyDescent="0.3">
      <c r="A245" s="2"/>
      <c r="B245" s="2"/>
      <c r="C245" s="2"/>
      <c r="D245" s="2"/>
      <c r="E245" s="2"/>
      <c r="F245" s="2"/>
      <c r="G245" s="2"/>
      <c r="H245" s="2"/>
      <c r="I245" s="2"/>
      <c r="K245" s="2">
        <f t="shared" si="163"/>
        <v>0</v>
      </c>
      <c r="L245" s="2">
        <f t="shared" si="164"/>
        <v>0</v>
      </c>
      <c r="M245" s="2" t="e">
        <f>7-MATCH(M$1,Analisi!$C245:$I245,0)+1</f>
        <v>#N/A</v>
      </c>
      <c r="N245" s="2" t="e">
        <f>7-MATCH(N$1,Analisi!$C245:$I245,0)+1</f>
        <v>#N/A</v>
      </c>
      <c r="O245" s="2" t="e">
        <f>7-MATCH(O$1,Analisi!$C245:$I245,0)+1</f>
        <v>#N/A</v>
      </c>
      <c r="P245" s="2" t="e">
        <f>7-MATCH(P$1,Analisi!$C245:$I245,0)+1</f>
        <v>#N/A</v>
      </c>
      <c r="Q245" s="2" t="e">
        <f>7-MATCH(Q$1,Analisi!$C245:$I245,0)+1</f>
        <v>#N/A</v>
      </c>
      <c r="R245" s="2" t="e">
        <f>7-MATCH(R$1,Analisi!$C245:$I245,0)+1</f>
        <v>#N/A</v>
      </c>
      <c r="S245" s="2" t="e">
        <f>7-MATCH(S$1,Analisi!$C245:$I245,0)+1</f>
        <v>#N/A</v>
      </c>
    </row>
    <row r="246" spans="1:19" x14ac:dyDescent="0.3">
      <c r="A246" s="2"/>
      <c r="B246" s="2"/>
      <c r="C246" s="2"/>
      <c r="D246" s="2"/>
      <c r="E246" s="2"/>
      <c r="F246" s="2"/>
      <c r="G246" s="2"/>
      <c r="H246" s="2"/>
      <c r="I246" s="2"/>
      <c r="K246" s="2">
        <f t="shared" si="163"/>
        <v>0</v>
      </c>
      <c r="L246" s="2">
        <f t="shared" si="164"/>
        <v>0</v>
      </c>
      <c r="M246" s="2" t="e">
        <f>7-MATCH(M$1,Analisi!$C246:$I246,0)+1</f>
        <v>#N/A</v>
      </c>
      <c r="N246" s="2" t="e">
        <f>7-MATCH(N$1,Analisi!$C246:$I246,0)+1</f>
        <v>#N/A</v>
      </c>
      <c r="O246" s="2" t="e">
        <f>7-MATCH(O$1,Analisi!$C246:$I246,0)+1</f>
        <v>#N/A</v>
      </c>
      <c r="P246" s="2" t="e">
        <f>7-MATCH(P$1,Analisi!$C246:$I246,0)+1</f>
        <v>#N/A</v>
      </c>
      <c r="Q246" s="2" t="e">
        <f>7-MATCH(Q$1,Analisi!$C246:$I246,0)+1</f>
        <v>#N/A</v>
      </c>
      <c r="R246" s="2" t="e">
        <f>7-MATCH(R$1,Analisi!$C246:$I246,0)+1</f>
        <v>#N/A</v>
      </c>
      <c r="S246" s="2" t="e">
        <f>7-MATCH(S$1,Analisi!$C246:$I246,0)+1</f>
        <v>#N/A</v>
      </c>
    </row>
    <row r="247" spans="1:19" x14ac:dyDescent="0.3">
      <c r="A247" s="2"/>
      <c r="B247" s="2"/>
      <c r="C247" s="2"/>
      <c r="D247" s="2"/>
      <c r="E247" s="2"/>
      <c r="F247" s="2"/>
      <c r="G247" s="2"/>
      <c r="H247" s="2"/>
      <c r="I247" s="2"/>
      <c r="K247" s="2">
        <f t="shared" si="163"/>
        <v>0</v>
      </c>
      <c r="L247" s="2">
        <f t="shared" si="164"/>
        <v>0</v>
      </c>
      <c r="M247" s="2" t="e">
        <f>7-MATCH(M$1,Analisi!$C247:$I247,0)+1</f>
        <v>#N/A</v>
      </c>
      <c r="N247" s="2" t="e">
        <f>7-MATCH(N$1,Analisi!$C247:$I247,0)+1</f>
        <v>#N/A</v>
      </c>
      <c r="O247" s="2" t="e">
        <f>7-MATCH(O$1,Analisi!$C247:$I247,0)+1</f>
        <v>#N/A</v>
      </c>
      <c r="P247" s="2" t="e">
        <f>7-MATCH(P$1,Analisi!$C247:$I247,0)+1</f>
        <v>#N/A</v>
      </c>
      <c r="Q247" s="2" t="e">
        <f>7-MATCH(Q$1,Analisi!$C247:$I247,0)+1</f>
        <v>#N/A</v>
      </c>
      <c r="R247" s="2" t="e">
        <f>7-MATCH(R$1,Analisi!$C247:$I247,0)+1</f>
        <v>#N/A</v>
      </c>
      <c r="S247" s="2" t="e">
        <f>7-MATCH(S$1,Analisi!$C247:$I247,0)+1</f>
        <v>#N/A</v>
      </c>
    </row>
    <row r="248" spans="1:19" x14ac:dyDescent="0.3">
      <c r="A248" s="2"/>
      <c r="B248" s="2"/>
      <c r="C248" s="2"/>
      <c r="D248" s="2"/>
      <c r="E248" s="2"/>
      <c r="F248" s="2"/>
      <c r="G248" s="2"/>
      <c r="H248" s="2"/>
      <c r="I248" s="2"/>
      <c r="K248" s="2">
        <f t="shared" si="163"/>
        <v>0</v>
      </c>
      <c r="L248" s="2">
        <f t="shared" si="164"/>
        <v>0</v>
      </c>
      <c r="M248" s="2" t="e">
        <f>7-MATCH(M$1,Analisi!$C248:$I248,0)+1</f>
        <v>#N/A</v>
      </c>
      <c r="N248" s="2" t="e">
        <f>7-MATCH(N$1,Analisi!$C248:$I248,0)+1</f>
        <v>#N/A</v>
      </c>
      <c r="O248" s="2" t="e">
        <f>7-MATCH(O$1,Analisi!$C248:$I248,0)+1</f>
        <v>#N/A</v>
      </c>
      <c r="P248" s="2" t="e">
        <f>7-MATCH(P$1,Analisi!$C248:$I248,0)+1</f>
        <v>#N/A</v>
      </c>
      <c r="Q248" s="2" t="e">
        <f>7-MATCH(Q$1,Analisi!$C248:$I248,0)+1</f>
        <v>#N/A</v>
      </c>
      <c r="R248" s="2" t="e">
        <f>7-MATCH(R$1,Analisi!$C248:$I248,0)+1</f>
        <v>#N/A</v>
      </c>
      <c r="S248" s="2" t="e">
        <f>7-MATCH(S$1,Analisi!$C248:$I248,0)+1</f>
        <v>#N/A</v>
      </c>
    </row>
    <row r="249" spans="1:19" x14ac:dyDescent="0.3">
      <c r="A249" s="2"/>
      <c r="B249" s="2"/>
      <c r="C249" s="2"/>
      <c r="D249" s="2"/>
      <c r="E249" s="2"/>
      <c r="F249" s="2"/>
      <c r="G249" s="2"/>
      <c r="H249" s="2"/>
      <c r="I249" s="2"/>
      <c r="K249" s="2">
        <f t="shared" si="163"/>
        <v>0</v>
      </c>
      <c r="L249" s="2">
        <f t="shared" si="164"/>
        <v>0</v>
      </c>
      <c r="M249" s="2" t="e">
        <f>7-MATCH(M$1,Analisi!$C249:$I249,0)+1</f>
        <v>#N/A</v>
      </c>
      <c r="N249" s="2" t="e">
        <f>7-MATCH(N$1,Analisi!$C249:$I249,0)+1</f>
        <v>#N/A</v>
      </c>
      <c r="O249" s="2" t="e">
        <f>7-MATCH(O$1,Analisi!$C249:$I249,0)+1</f>
        <v>#N/A</v>
      </c>
      <c r="P249" s="2" t="e">
        <f>7-MATCH(P$1,Analisi!$C249:$I249,0)+1</f>
        <v>#N/A</v>
      </c>
      <c r="Q249" s="2" t="e">
        <f>7-MATCH(Q$1,Analisi!$C249:$I249,0)+1</f>
        <v>#N/A</v>
      </c>
      <c r="R249" s="2" t="e">
        <f>7-MATCH(R$1,Analisi!$C249:$I249,0)+1</f>
        <v>#N/A</v>
      </c>
      <c r="S249" s="2" t="e">
        <f>7-MATCH(S$1,Analisi!$C249:$I249,0)+1</f>
        <v>#N/A</v>
      </c>
    </row>
    <row r="250" spans="1:19" x14ac:dyDescent="0.3">
      <c r="A250" s="2"/>
      <c r="B250" s="2"/>
      <c r="C250" s="2"/>
      <c r="D250" s="2"/>
      <c r="E250" s="2"/>
      <c r="F250" s="2"/>
      <c r="G250" s="2"/>
      <c r="H250" s="2"/>
      <c r="I250" s="2"/>
      <c r="K250" s="2">
        <f t="shared" si="163"/>
        <v>0</v>
      </c>
      <c r="L250" s="2">
        <f t="shared" si="164"/>
        <v>0</v>
      </c>
      <c r="M250" s="2" t="e">
        <f>7-MATCH(M$1,Analisi!$C250:$I250,0)+1</f>
        <v>#N/A</v>
      </c>
      <c r="N250" s="2" t="e">
        <f>7-MATCH(N$1,Analisi!$C250:$I250,0)+1</f>
        <v>#N/A</v>
      </c>
      <c r="O250" s="2" t="e">
        <f>7-MATCH(O$1,Analisi!$C250:$I250,0)+1</f>
        <v>#N/A</v>
      </c>
      <c r="P250" s="2" t="e">
        <f>7-MATCH(P$1,Analisi!$C250:$I250,0)+1</f>
        <v>#N/A</v>
      </c>
      <c r="Q250" s="2" t="e">
        <f>7-MATCH(Q$1,Analisi!$C250:$I250,0)+1</f>
        <v>#N/A</v>
      </c>
      <c r="R250" s="2" t="e">
        <f>7-MATCH(R$1,Analisi!$C250:$I250,0)+1</f>
        <v>#N/A</v>
      </c>
      <c r="S250" s="2" t="e">
        <f>7-MATCH(S$1,Analisi!$C250:$I250,0)+1</f>
        <v>#N/A</v>
      </c>
    </row>
    <row r="251" spans="1:19" x14ac:dyDescent="0.3">
      <c r="A251" s="2"/>
      <c r="B251" s="2"/>
      <c r="C251" s="2"/>
      <c r="D251" s="2"/>
      <c r="E251" s="2"/>
      <c r="F251" s="2"/>
      <c r="G251" s="2"/>
      <c r="H251" s="2"/>
      <c r="I251" s="2"/>
      <c r="K251" s="2">
        <f t="shared" si="163"/>
        <v>0</v>
      </c>
      <c r="L251" s="2">
        <f t="shared" si="164"/>
        <v>0</v>
      </c>
      <c r="M251" s="2" t="e">
        <f>7-MATCH(M$1,Analisi!$C251:$I251,0)+1</f>
        <v>#N/A</v>
      </c>
      <c r="N251" s="2" t="e">
        <f>7-MATCH(N$1,Analisi!$C251:$I251,0)+1</f>
        <v>#N/A</v>
      </c>
      <c r="O251" s="2" t="e">
        <f>7-MATCH(O$1,Analisi!$C251:$I251,0)+1</f>
        <v>#N/A</v>
      </c>
      <c r="P251" s="2" t="e">
        <f>7-MATCH(P$1,Analisi!$C251:$I251,0)+1</f>
        <v>#N/A</v>
      </c>
      <c r="Q251" s="2" t="e">
        <f>7-MATCH(Q$1,Analisi!$C251:$I251,0)+1</f>
        <v>#N/A</v>
      </c>
      <c r="R251" s="2" t="e">
        <f>7-MATCH(R$1,Analisi!$C251:$I251,0)+1</f>
        <v>#N/A</v>
      </c>
      <c r="S251" s="2" t="e">
        <f>7-MATCH(S$1,Analisi!$C251:$I251,0)+1</f>
        <v>#N/A</v>
      </c>
    </row>
    <row r="252" spans="1:19" x14ac:dyDescent="0.3">
      <c r="A252" s="2"/>
      <c r="B252" s="2"/>
      <c r="C252" s="2"/>
      <c r="D252" s="2"/>
      <c r="E252" s="2"/>
      <c r="F252" s="2"/>
      <c r="G252" s="2"/>
      <c r="H252" s="2"/>
      <c r="I252" s="2"/>
      <c r="K252" s="2">
        <f t="shared" si="163"/>
        <v>0</v>
      </c>
      <c r="L252" s="2">
        <f t="shared" si="164"/>
        <v>0</v>
      </c>
      <c r="M252" s="2" t="e">
        <f>7-MATCH(M$1,Analisi!$C252:$I252,0)+1</f>
        <v>#N/A</v>
      </c>
      <c r="N252" s="2" t="e">
        <f>7-MATCH(N$1,Analisi!$C252:$I252,0)+1</f>
        <v>#N/A</v>
      </c>
      <c r="O252" s="2" t="e">
        <f>7-MATCH(O$1,Analisi!$C252:$I252,0)+1</f>
        <v>#N/A</v>
      </c>
      <c r="P252" s="2" t="e">
        <f>7-MATCH(P$1,Analisi!$C252:$I252,0)+1</f>
        <v>#N/A</v>
      </c>
      <c r="Q252" s="2" t="e">
        <f>7-MATCH(Q$1,Analisi!$C252:$I252,0)+1</f>
        <v>#N/A</v>
      </c>
      <c r="R252" s="2" t="e">
        <f>7-MATCH(R$1,Analisi!$C252:$I252,0)+1</f>
        <v>#N/A</v>
      </c>
      <c r="S252" s="2" t="e">
        <f>7-MATCH(S$1,Analisi!$C252:$I252,0)+1</f>
        <v>#N/A</v>
      </c>
    </row>
    <row r="253" spans="1:19" x14ac:dyDescent="0.3">
      <c r="A253" s="2"/>
      <c r="B253" s="2"/>
      <c r="C253" s="2"/>
      <c r="D253" s="2"/>
      <c r="E253" s="2"/>
      <c r="F253" s="2"/>
      <c r="G253" s="2"/>
      <c r="H253" s="2"/>
      <c r="I253" s="2"/>
      <c r="K253" s="2">
        <f t="shared" si="163"/>
        <v>0</v>
      </c>
      <c r="L253" s="2">
        <f t="shared" si="164"/>
        <v>0</v>
      </c>
      <c r="M253" s="2" t="e">
        <f>7-MATCH(M$1,Analisi!$C253:$I253,0)+1</f>
        <v>#N/A</v>
      </c>
      <c r="N253" s="2" t="e">
        <f>7-MATCH(N$1,Analisi!$C253:$I253,0)+1</f>
        <v>#N/A</v>
      </c>
      <c r="O253" s="2" t="e">
        <f>7-MATCH(O$1,Analisi!$C253:$I253,0)+1</f>
        <v>#N/A</v>
      </c>
      <c r="P253" s="2" t="e">
        <f>7-MATCH(P$1,Analisi!$C253:$I253,0)+1</f>
        <v>#N/A</v>
      </c>
      <c r="Q253" s="2" t="e">
        <f>7-MATCH(Q$1,Analisi!$C253:$I253,0)+1</f>
        <v>#N/A</v>
      </c>
      <c r="R253" s="2" t="e">
        <f>7-MATCH(R$1,Analisi!$C253:$I253,0)+1</f>
        <v>#N/A</v>
      </c>
      <c r="S253" s="2" t="e">
        <f>7-MATCH(S$1,Analisi!$C253:$I253,0)+1</f>
        <v>#N/A</v>
      </c>
    </row>
    <row r="254" spans="1:19" x14ac:dyDescent="0.3">
      <c r="A254" s="2"/>
      <c r="B254" s="2"/>
      <c r="C254" s="2"/>
      <c r="D254" s="2"/>
      <c r="E254" s="2"/>
      <c r="F254" s="2"/>
      <c r="G254" s="2"/>
      <c r="H254" s="2"/>
      <c r="I254" s="2"/>
      <c r="K254" s="2">
        <f t="shared" si="163"/>
        <v>0</v>
      </c>
      <c r="L254" s="2">
        <f t="shared" si="164"/>
        <v>0</v>
      </c>
      <c r="M254" s="2" t="e">
        <f>7-MATCH(M$1,Analisi!$C254:$I254,0)+1</f>
        <v>#N/A</v>
      </c>
      <c r="N254" s="2" t="e">
        <f>7-MATCH(N$1,Analisi!$C254:$I254,0)+1</f>
        <v>#N/A</v>
      </c>
      <c r="O254" s="2" t="e">
        <f>7-MATCH(O$1,Analisi!$C254:$I254,0)+1</f>
        <v>#N/A</v>
      </c>
      <c r="P254" s="2" t="e">
        <f>7-MATCH(P$1,Analisi!$C254:$I254,0)+1</f>
        <v>#N/A</v>
      </c>
      <c r="Q254" s="2" t="e">
        <f>7-MATCH(Q$1,Analisi!$C254:$I254,0)+1</f>
        <v>#N/A</v>
      </c>
      <c r="R254" s="2" t="e">
        <f>7-MATCH(R$1,Analisi!$C254:$I254,0)+1</f>
        <v>#N/A</v>
      </c>
      <c r="S254" s="2" t="e">
        <f>7-MATCH(S$1,Analisi!$C254:$I254,0)+1</f>
        <v>#N/A</v>
      </c>
    </row>
    <row r="255" spans="1:19" x14ac:dyDescent="0.3">
      <c r="A255" s="2"/>
      <c r="B255" s="2"/>
      <c r="C255" s="2"/>
      <c r="D255" s="2"/>
      <c r="E255" s="2"/>
      <c r="F255" s="2"/>
      <c r="G255" s="2"/>
      <c r="H255" s="2"/>
      <c r="I255" s="2"/>
      <c r="K255" s="2">
        <f t="shared" si="163"/>
        <v>0</v>
      </c>
      <c r="L255" s="2">
        <f t="shared" si="164"/>
        <v>0</v>
      </c>
      <c r="M255" s="2" t="e">
        <f>7-MATCH(M$1,Analisi!$C255:$I255,0)+1</f>
        <v>#N/A</v>
      </c>
      <c r="N255" s="2" t="e">
        <f>7-MATCH(N$1,Analisi!$C255:$I255,0)+1</f>
        <v>#N/A</v>
      </c>
      <c r="O255" s="2" t="e">
        <f>7-MATCH(O$1,Analisi!$C255:$I255,0)+1</f>
        <v>#N/A</v>
      </c>
      <c r="P255" s="2" t="e">
        <f>7-MATCH(P$1,Analisi!$C255:$I255,0)+1</f>
        <v>#N/A</v>
      </c>
      <c r="Q255" s="2" t="e">
        <f>7-MATCH(Q$1,Analisi!$C255:$I255,0)+1</f>
        <v>#N/A</v>
      </c>
      <c r="R255" s="2" t="e">
        <f>7-MATCH(R$1,Analisi!$C255:$I255,0)+1</f>
        <v>#N/A</v>
      </c>
      <c r="S255" s="2" t="e">
        <f>7-MATCH(S$1,Analisi!$C255:$I255,0)+1</f>
        <v>#N/A</v>
      </c>
    </row>
    <row r="256" spans="1:19" x14ac:dyDescent="0.3">
      <c r="A256" s="2"/>
      <c r="B256" s="2"/>
      <c r="C256" s="2"/>
      <c r="D256" s="2"/>
      <c r="E256" s="2"/>
      <c r="F256" s="2"/>
      <c r="G256" s="2"/>
      <c r="H256" s="2"/>
      <c r="I256" s="2"/>
      <c r="K256" s="2">
        <f t="shared" si="163"/>
        <v>0</v>
      </c>
      <c r="L256" s="2">
        <f t="shared" si="164"/>
        <v>0</v>
      </c>
      <c r="M256" s="2" t="e">
        <f>7-MATCH(M$1,Analisi!$C256:$I256,0)+1</f>
        <v>#N/A</v>
      </c>
      <c r="N256" s="2" t="e">
        <f>7-MATCH(N$1,Analisi!$C256:$I256,0)+1</f>
        <v>#N/A</v>
      </c>
      <c r="O256" s="2" t="e">
        <f>7-MATCH(O$1,Analisi!$C256:$I256,0)+1</f>
        <v>#N/A</v>
      </c>
      <c r="P256" s="2" t="e">
        <f>7-MATCH(P$1,Analisi!$C256:$I256,0)+1</f>
        <v>#N/A</v>
      </c>
      <c r="Q256" s="2" t="e">
        <f>7-MATCH(Q$1,Analisi!$C256:$I256,0)+1</f>
        <v>#N/A</v>
      </c>
      <c r="R256" s="2" t="e">
        <f>7-MATCH(R$1,Analisi!$C256:$I256,0)+1</f>
        <v>#N/A</v>
      </c>
      <c r="S256" s="2" t="e">
        <f>7-MATCH(S$1,Analisi!$C256:$I256,0)+1</f>
        <v>#N/A</v>
      </c>
    </row>
    <row r="257" spans="1:19" x14ac:dyDescent="0.3">
      <c r="A257" s="2"/>
      <c r="B257" s="2"/>
      <c r="C257" s="2"/>
      <c r="D257" s="2"/>
      <c r="E257" s="2"/>
      <c r="F257" s="2"/>
      <c r="G257" s="2"/>
      <c r="H257" s="2"/>
      <c r="I257" s="2"/>
      <c r="K257" s="2">
        <f t="shared" si="163"/>
        <v>0</v>
      </c>
      <c r="L257" s="2">
        <f t="shared" si="164"/>
        <v>0</v>
      </c>
      <c r="M257" s="2" t="e">
        <f>7-MATCH(M$1,Analisi!$C257:$I257,0)+1</f>
        <v>#N/A</v>
      </c>
      <c r="N257" s="2" t="e">
        <f>7-MATCH(N$1,Analisi!$C257:$I257,0)+1</f>
        <v>#N/A</v>
      </c>
      <c r="O257" s="2" t="e">
        <f>7-MATCH(O$1,Analisi!$C257:$I257,0)+1</f>
        <v>#N/A</v>
      </c>
      <c r="P257" s="2" t="e">
        <f>7-MATCH(P$1,Analisi!$C257:$I257,0)+1</f>
        <v>#N/A</v>
      </c>
      <c r="Q257" s="2" t="e">
        <f>7-MATCH(Q$1,Analisi!$C257:$I257,0)+1</f>
        <v>#N/A</v>
      </c>
      <c r="R257" s="2" t="e">
        <f>7-MATCH(R$1,Analisi!$C257:$I257,0)+1</f>
        <v>#N/A</v>
      </c>
      <c r="S257" s="2" t="e">
        <f>7-MATCH(S$1,Analisi!$C257:$I257,0)+1</f>
        <v>#N/A</v>
      </c>
    </row>
    <row r="258" spans="1:19" x14ac:dyDescent="0.3">
      <c r="A258" s="2"/>
      <c r="B258" s="2"/>
      <c r="C258" s="2"/>
      <c r="D258" s="2"/>
      <c r="E258" s="2"/>
      <c r="F258" s="2"/>
      <c r="G258" s="2"/>
      <c r="H258" s="2"/>
      <c r="I258" s="2"/>
      <c r="K258" s="2">
        <f t="shared" si="163"/>
        <v>0</v>
      </c>
      <c r="L258" s="2">
        <f t="shared" si="164"/>
        <v>0</v>
      </c>
      <c r="M258" s="2" t="e">
        <f>7-MATCH(M$1,Analisi!$C258:$I258,0)+1</f>
        <v>#N/A</v>
      </c>
      <c r="N258" s="2" t="e">
        <f>7-MATCH(N$1,Analisi!$C258:$I258,0)+1</f>
        <v>#N/A</v>
      </c>
      <c r="O258" s="2" t="e">
        <f>7-MATCH(O$1,Analisi!$C258:$I258,0)+1</f>
        <v>#N/A</v>
      </c>
      <c r="P258" s="2" t="e">
        <f>7-MATCH(P$1,Analisi!$C258:$I258,0)+1</f>
        <v>#N/A</v>
      </c>
      <c r="Q258" s="2" t="e">
        <f>7-MATCH(Q$1,Analisi!$C258:$I258,0)+1</f>
        <v>#N/A</v>
      </c>
      <c r="R258" s="2" t="e">
        <f>7-MATCH(R$1,Analisi!$C258:$I258,0)+1</f>
        <v>#N/A</v>
      </c>
      <c r="S258" s="2" t="e">
        <f>7-MATCH(S$1,Analisi!$C258:$I258,0)+1</f>
        <v>#N/A</v>
      </c>
    </row>
    <row r="259" spans="1:19" x14ac:dyDescent="0.3">
      <c r="A259" s="2"/>
      <c r="B259" s="2"/>
      <c r="C259" s="2"/>
      <c r="D259" s="2"/>
      <c r="E259" s="2"/>
      <c r="F259" s="2"/>
      <c r="G259" s="2"/>
      <c r="H259" s="2"/>
      <c r="I259" s="2"/>
      <c r="K259" s="2">
        <f t="shared" si="163"/>
        <v>0</v>
      </c>
      <c r="L259" s="2">
        <f t="shared" si="164"/>
        <v>0</v>
      </c>
      <c r="M259" s="2" t="e">
        <f>7-MATCH(M$1,Analisi!$C259:$I259,0)+1</f>
        <v>#N/A</v>
      </c>
      <c r="N259" s="2" t="e">
        <f>7-MATCH(N$1,Analisi!$C259:$I259,0)+1</f>
        <v>#N/A</v>
      </c>
      <c r="O259" s="2" t="e">
        <f>7-MATCH(O$1,Analisi!$C259:$I259,0)+1</f>
        <v>#N/A</v>
      </c>
      <c r="P259" s="2" t="e">
        <f>7-MATCH(P$1,Analisi!$C259:$I259,0)+1</f>
        <v>#N/A</v>
      </c>
      <c r="Q259" s="2" t="e">
        <f>7-MATCH(Q$1,Analisi!$C259:$I259,0)+1</f>
        <v>#N/A</v>
      </c>
      <c r="R259" s="2" t="e">
        <f>7-MATCH(R$1,Analisi!$C259:$I259,0)+1</f>
        <v>#N/A</v>
      </c>
      <c r="S259" s="2" t="e">
        <f>7-MATCH(S$1,Analisi!$C259:$I259,0)+1</f>
        <v>#N/A</v>
      </c>
    </row>
    <row r="260" spans="1:19" x14ac:dyDescent="0.3">
      <c r="A260" s="2"/>
      <c r="B260" s="2"/>
      <c r="C260" s="2"/>
      <c r="D260" s="2"/>
      <c r="E260" s="2"/>
      <c r="F260" s="2"/>
      <c r="G260" s="2"/>
      <c r="H260" s="2"/>
      <c r="I260" s="2"/>
      <c r="K260" s="2">
        <f t="shared" si="163"/>
        <v>0</v>
      </c>
      <c r="L260" s="2">
        <f t="shared" si="164"/>
        <v>0</v>
      </c>
      <c r="M260" s="2" t="e">
        <f>7-MATCH(M$1,Analisi!$C260:$I260,0)+1</f>
        <v>#N/A</v>
      </c>
      <c r="N260" s="2" t="e">
        <f>7-MATCH(N$1,Analisi!$C260:$I260,0)+1</f>
        <v>#N/A</v>
      </c>
      <c r="O260" s="2" t="e">
        <f>7-MATCH(O$1,Analisi!$C260:$I260,0)+1</f>
        <v>#N/A</v>
      </c>
      <c r="P260" s="2" t="e">
        <f>7-MATCH(P$1,Analisi!$C260:$I260,0)+1</f>
        <v>#N/A</v>
      </c>
      <c r="Q260" s="2" t="e">
        <f>7-MATCH(Q$1,Analisi!$C260:$I260,0)+1</f>
        <v>#N/A</v>
      </c>
      <c r="R260" s="2" t="e">
        <f>7-MATCH(R$1,Analisi!$C260:$I260,0)+1</f>
        <v>#N/A</v>
      </c>
      <c r="S260" s="2" t="e">
        <f>7-MATCH(S$1,Analisi!$C260:$I260,0)+1</f>
        <v>#N/A</v>
      </c>
    </row>
    <row r="261" spans="1:19" x14ac:dyDescent="0.3">
      <c r="A261" s="2"/>
      <c r="B261" s="2"/>
      <c r="C261" s="2"/>
      <c r="D261" s="2"/>
      <c r="E261" s="2"/>
      <c r="F261" s="2"/>
      <c r="G261" s="2"/>
      <c r="H261" s="2"/>
      <c r="I261" s="2"/>
      <c r="K261" s="2">
        <f t="shared" si="163"/>
        <v>0</v>
      </c>
      <c r="L261" s="2">
        <f t="shared" si="164"/>
        <v>0</v>
      </c>
      <c r="M261" s="2" t="e">
        <f>7-MATCH(M$1,Analisi!$C261:$I261,0)+1</f>
        <v>#N/A</v>
      </c>
      <c r="N261" s="2" t="e">
        <f>7-MATCH(N$1,Analisi!$C261:$I261,0)+1</f>
        <v>#N/A</v>
      </c>
      <c r="O261" s="2" t="e">
        <f>7-MATCH(O$1,Analisi!$C261:$I261,0)+1</f>
        <v>#N/A</v>
      </c>
      <c r="P261" s="2" t="e">
        <f>7-MATCH(P$1,Analisi!$C261:$I261,0)+1</f>
        <v>#N/A</v>
      </c>
      <c r="Q261" s="2" t="e">
        <f>7-MATCH(Q$1,Analisi!$C261:$I261,0)+1</f>
        <v>#N/A</v>
      </c>
      <c r="R261" s="2" t="e">
        <f>7-MATCH(R$1,Analisi!$C261:$I261,0)+1</f>
        <v>#N/A</v>
      </c>
      <c r="S261" s="2" t="e">
        <f>7-MATCH(S$1,Analisi!$C261:$I261,0)+1</f>
        <v>#N/A</v>
      </c>
    </row>
    <row r="262" spans="1:19" x14ac:dyDescent="0.3">
      <c r="A262" s="2"/>
      <c r="B262" s="2"/>
      <c r="C262" s="2"/>
      <c r="D262" s="2"/>
      <c r="E262" s="2"/>
      <c r="F262" s="2"/>
      <c r="G262" s="2"/>
      <c r="H262" s="2"/>
      <c r="I262" s="2"/>
      <c r="K262" s="2">
        <f t="shared" si="163"/>
        <v>0</v>
      </c>
      <c r="L262" s="2">
        <f t="shared" si="164"/>
        <v>0</v>
      </c>
      <c r="M262" s="2" t="e">
        <f>7-MATCH(M$1,Analisi!$C262:$I262,0)+1</f>
        <v>#N/A</v>
      </c>
      <c r="N262" s="2" t="e">
        <f>7-MATCH(N$1,Analisi!$C262:$I262,0)+1</f>
        <v>#N/A</v>
      </c>
      <c r="O262" s="2" t="e">
        <f>7-MATCH(O$1,Analisi!$C262:$I262,0)+1</f>
        <v>#N/A</v>
      </c>
      <c r="P262" s="2" t="e">
        <f>7-MATCH(P$1,Analisi!$C262:$I262,0)+1</f>
        <v>#N/A</v>
      </c>
      <c r="Q262" s="2" t="e">
        <f>7-MATCH(Q$1,Analisi!$C262:$I262,0)+1</f>
        <v>#N/A</v>
      </c>
      <c r="R262" s="2" t="e">
        <f>7-MATCH(R$1,Analisi!$C262:$I262,0)+1</f>
        <v>#N/A</v>
      </c>
      <c r="S262" s="2" t="e">
        <f>7-MATCH(S$1,Analisi!$C262:$I262,0)+1</f>
        <v>#N/A</v>
      </c>
    </row>
    <row r="263" spans="1:19" x14ac:dyDescent="0.3">
      <c r="A263" s="2"/>
      <c r="B263" s="2"/>
      <c r="C263" s="2"/>
      <c r="D263" s="2"/>
      <c r="E263" s="2"/>
      <c r="F263" s="2"/>
      <c r="G263" s="2"/>
      <c r="H263" s="2"/>
      <c r="I263" s="2"/>
      <c r="K263" s="2">
        <f t="shared" si="163"/>
        <v>0</v>
      </c>
      <c r="L263" s="2">
        <f t="shared" si="164"/>
        <v>0</v>
      </c>
      <c r="M263" s="2" t="e">
        <f>7-MATCH(M$1,Analisi!$C263:$I263,0)+1</f>
        <v>#N/A</v>
      </c>
      <c r="N263" s="2" t="e">
        <f>7-MATCH(N$1,Analisi!$C263:$I263,0)+1</f>
        <v>#N/A</v>
      </c>
      <c r="O263" s="2" t="e">
        <f>7-MATCH(O$1,Analisi!$C263:$I263,0)+1</f>
        <v>#N/A</v>
      </c>
      <c r="P263" s="2" t="e">
        <f>7-MATCH(P$1,Analisi!$C263:$I263,0)+1</f>
        <v>#N/A</v>
      </c>
      <c r="Q263" s="2" t="e">
        <f>7-MATCH(Q$1,Analisi!$C263:$I263,0)+1</f>
        <v>#N/A</v>
      </c>
      <c r="R263" s="2" t="e">
        <f>7-MATCH(R$1,Analisi!$C263:$I263,0)+1</f>
        <v>#N/A</v>
      </c>
      <c r="S263" s="2" t="e">
        <f>7-MATCH(S$1,Analisi!$C263:$I263,0)+1</f>
        <v>#N/A</v>
      </c>
    </row>
    <row r="264" spans="1:19" x14ac:dyDescent="0.3">
      <c r="A264" s="2"/>
      <c r="B264" s="2"/>
      <c r="C264" s="2"/>
      <c r="D264" s="2"/>
      <c r="E264" s="2"/>
      <c r="F264" s="2"/>
      <c r="G264" s="2"/>
      <c r="H264" s="2"/>
      <c r="I264" s="2"/>
      <c r="K264" s="2">
        <f t="shared" si="163"/>
        <v>0</v>
      </c>
      <c r="L264" s="2">
        <f t="shared" si="164"/>
        <v>0</v>
      </c>
      <c r="M264" s="2" t="e">
        <f>7-MATCH(M$1,Analisi!$C264:$I264,0)+1</f>
        <v>#N/A</v>
      </c>
      <c r="N264" s="2" t="e">
        <f>7-MATCH(N$1,Analisi!$C264:$I264,0)+1</f>
        <v>#N/A</v>
      </c>
      <c r="O264" s="2" t="e">
        <f>7-MATCH(O$1,Analisi!$C264:$I264,0)+1</f>
        <v>#N/A</v>
      </c>
      <c r="P264" s="2" t="e">
        <f>7-MATCH(P$1,Analisi!$C264:$I264,0)+1</f>
        <v>#N/A</v>
      </c>
      <c r="Q264" s="2" t="e">
        <f>7-MATCH(Q$1,Analisi!$C264:$I264,0)+1</f>
        <v>#N/A</v>
      </c>
      <c r="R264" s="2" t="e">
        <f>7-MATCH(R$1,Analisi!$C264:$I264,0)+1</f>
        <v>#N/A</v>
      </c>
      <c r="S264" s="2" t="e">
        <f>7-MATCH(S$1,Analisi!$C264:$I264,0)+1</f>
        <v>#N/A</v>
      </c>
    </row>
    <row r="265" spans="1:19" x14ac:dyDescent="0.3">
      <c r="A265" s="2"/>
      <c r="B265" s="2"/>
      <c r="C265" s="2"/>
      <c r="D265" s="2"/>
      <c r="E265" s="2"/>
      <c r="F265" s="2"/>
      <c r="G265" s="2"/>
      <c r="H265" s="2"/>
      <c r="I265" s="2"/>
      <c r="K265" s="2">
        <f t="shared" si="163"/>
        <v>0</v>
      </c>
      <c r="L265" s="2">
        <f t="shared" si="164"/>
        <v>0</v>
      </c>
      <c r="M265" s="2" t="e">
        <f>7-MATCH(M$1,Analisi!$C265:$I265,0)+1</f>
        <v>#N/A</v>
      </c>
      <c r="N265" s="2" t="e">
        <f>7-MATCH(N$1,Analisi!$C265:$I265,0)+1</f>
        <v>#N/A</v>
      </c>
      <c r="O265" s="2" t="e">
        <f>7-MATCH(O$1,Analisi!$C265:$I265,0)+1</f>
        <v>#N/A</v>
      </c>
      <c r="P265" s="2" t="e">
        <f>7-MATCH(P$1,Analisi!$C265:$I265,0)+1</f>
        <v>#N/A</v>
      </c>
      <c r="Q265" s="2" t="e">
        <f>7-MATCH(Q$1,Analisi!$C265:$I265,0)+1</f>
        <v>#N/A</v>
      </c>
      <c r="R265" s="2" t="e">
        <f>7-MATCH(R$1,Analisi!$C265:$I265,0)+1</f>
        <v>#N/A</v>
      </c>
      <c r="S265" s="2" t="e">
        <f>7-MATCH(S$1,Analisi!$C265:$I265,0)+1</f>
        <v>#N/A</v>
      </c>
    </row>
    <row r="266" spans="1:19" x14ac:dyDescent="0.3">
      <c r="A266" s="2"/>
      <c r="B266" s="2"/>
      <c r="C266" s="2"/>
      <c r="D266" s="2"/>
      <c r="E266" s="2"/>
      <c r="F266" s="2"/>
      <c r="G266" s="2"/>
      <c r="H266" s="2"/>
      <c r="I266" s="2"/>
      <c r="K266" s="2">
        <f t="shared" si="163"/>
        <v>0</v>
      </c>
      <c r="L266" s="2">
        <f t="shared" si="164"/>
        <v>0</v>
      </c>
      <c r="M266" s="2" t="e">
        <f>7-MATCH(M$1,Analisi!$C266:$I266,0)+1</f>
        <v>#N/A</v>
      </c>
      <c r="N266" s="2" t="e">
        <f>7-MATCH(N$1,Analisi!$C266:$I266,0)+1</f>
        <v>#N/A</v>
      </c>
      <c r="O266" s="2" t="e">
        <f>7-MATCH(O$1,Analisi!$C266:$I266,0)+1</f>
        <v>#N/A</v>
      </c>
      <c r="P266" s="2" t="e">
        <f>7-MATCH(P$1,Analisi!$C266:$I266,0)+1</f>
        <v>#N/A</v>
      </c>
      <c r="Q266" s="2" t="e">
        <f>7-MATCH(Q$1,Analisi!$C266:$I266,0)+1</f>
        <v>#N/A</v>
      </c>
      <c r="R266" s="2" t="e">
        <f>7-MATCH(R$1,Analisi!$C266:$I266,0)+1</f>
        <v>#N/A</v>
      </c>
      <c r="S266" s="2" t="e">
        <f>7-MATCH(S$1,Analisi!$C266:$I266,0)+1</f>
        <v>#N/A</v>
      </c>
    </row>
    <row r="267" spans="1:19" x14ac:dyDescent="0.3">
      <c r="A267" s="2"/>
      <c r="B267" s="2"/>
      <c r="C267" s="2"/>
      <c r="D267" s="2"/>
      <c r="E267" s="2"/>
      <c r="F267" s="2"/>
      <c r="G267" s="2"/>
      <c r="H267" s="2"/>
      <c r="I267" s="2"/>
      <c r="K267" s="2">
        <f t="shared" si="163"/>
        <v>0</v>
      </c>
      <c r="L267" s="2">
        <f t="shared" si="164"/>
        <v>0</v>
      </c>
      <c r="M267" s="2" t="e">
        <f>7-MATCH(M$1,Analisi!$C267:$I267,0)+1</f>
        <v>#N/A</v>
      </c>
      <c r="N267" s="2" t="e">
        <f>7-MATCH(N$1,Analisi!$C267:$I267,0)+1</f>
        <v>#N/A</v>
      </c>
      <c r="O267" s="2" t="e">
        <f>7-MATCH(O$1,Analisi!$C267:$I267,0)+1</f>
        <v>#N/A</v>
      </c>
      <c r="P267" s="2" t="e">
        <f>7-MATCH(P$1,Analisi!$C267:$I267,0)+1</f>
        <v>#N/A</v>
      </c>
      <c r="Q267" s="2" t="e">
        <f>7-MATCH(Q$1,Analisi!$C267:$I267,0)+1</f>
        <v>#N/A</v>
      </c>
      <c r="R267" s="2" t="e">
        <f>7-MATCH(R$1,Analisi!$C267:$I267,0)+1</f>
        <v>#N/A</v>
      </c>
      <c r="S267" s="2" t="e">
        <f>7-MATCH(S$1,Analisi!$C267:$I267,0)+1</f>
        <v>#N/A</v>
      </c>
    </row>
    <row r="268" spans="1:19" x14ac:dyDescent="0.3">
      <c r="A268" s="2"/>
      <c r="B268" s="2"/>
      <c r="C268" s="2"/>
      <c r="D268" s="2"/>
      <c r="E268" s="2"/>
      <c r="F268" s="2"/>
      <c r="G268" s="2"/>
      <c r="H268" s="2"/>
      <c r="I268" s="2"/>
      <c r="K268" s="2">
        <f t="shared" si="163"/>
        <v>0</v>
      </c>
      <c r="L268" s="2">
        <f t="shared" si="164"/>
        <v>0</v>
      </c>
      <c r="M268" s="2" t="e">
        <f>7-MATCH(M$1,Analisi!$C268:$I268,0)+1</f>
        <v>#N/A</v>
      </c>
      <c r="N268" s="2" t="e">
        <f>7-MATCH(N$1,Analisi!$C268:$I268,0)+1</f>
        <v>#N/A</v>
      </c>
      <c r="O268" s="2" t="e">
        <f>7-MATCH(O$1,Analisi!$C268:$I268,0)+1</f>
        <v>#N/A</v>
      </c>
      <c r="P268" s="2" t="e">
        <f>7-MATCH(P$1,Analisi!$C268:$I268,0)+1</f>
        <v>#N/A</v>
      </c>
      <c r="Q268" s="2" t="e">
        <f>7-MATCH(Q$1,Analisi!$C268:$I268,0)+1</f>
        <v>#N/A</v>
      </c>
      <c r="R268" s="2" t="e">
        <f>7-MATCH(R$1,Analisi!$C268:$I268,0)+1</f>
        <v>#N/A</v>
      </c>
      <c r="S268" s="2" t="e">
        <f>7-MATCH(S$1,Analisi!$C268:$I268,0)+1</f>
        <v>#N/A</v>
      </c>
    </row>
    <row r="269" spans="1:19" x14ac:dyDescent="0.3">
      <c r="A269" s="2"/>
      <c r="B269" s="2"/>
      <c r="C269" s="2"/>
      <c r="D269" s="2"/>
      <c r="E269" s="2"/>
      <c r="F269" s="2"/>
      <c r="G269" s="2"/>
      <c r="H269" s="2"/>
      <c r="I269" s="2"/>
      <c r="K269" s="2">
        <f t="shared" si="163"/>
        <v>0</v>
      </c>
      <c r="L269" s="2">
        <f t="shared" si="164"/>
        <v>0</v>
      </c>
      <c r="M269" s="2" t="e">
        <f>7-MATCH(M$1,Analisi!$C269:$I269,0)+1</f>
        <v>#N/A</v>
      </c>
      <c r="N269" s="2" t="e">
        <f>7-MATCH(N$1,Analisi!$C269:$I269,0)+1</f>
        <v>#N/A</v>
      </c>
      <c r="O269" s="2" t="e">
        <f>7-MATCH(O$1,Analisi!$C269:$I269,0)+1</f>
        <v>#N/A</v>
      </c>
      <c r="P269" s="2" t="e">
        <f>7-MATCH(P$1,Analisi!$C269:$I269,0)+1</f>
        <v>#N/A</v>
      </c>
      <c r="Q269" s="2" t="e">
        <f>7-MATCH(Q$1,Analisi!$C269:$I269,0)+1</f>
        <v>#N/A</v>
      </c>
      <c r="R269" s="2" t="e">
        <f>7-MATCH(R$1,Analisi!$C269:$I269,0)+1</f>
        <v>#N/A</v>
      </c>
      <c r="S269" s="2" t="e">
        <f>7-MATCH(S$1,Analisi!$C269:$I269,0)+1</f>
        <v>#N/A</v>
      </c>
    </row>
    <row r="270" spans="1:19" x14ac:dyDescent="0.3">
      <c r="A270" s="2"/>
      <c r="B270" s="2"/>
      <c r="C270" s="2"/>
      <c r="D270" s="2"/>
      <c r="E270" s="2"/>
      <c r="F270" s="2"/>
      <c r="G270" s="2"/>
      <c r="H270" s="2"/>
      <c r="I270" s="2"/>
      <c r="K270" s="2">
        <f t="shared" si="163"/>
        <v>0</v>
      </c>
      <c r="L270" s="2">
        <f t="shared" si="164"/>
        <v>0</v>
      </c>
      <c r="M270" s="2" t="e">
        <f>7-MATCH(M$1,Analisi!$C270:$I270,0)+1</f>
        <v>#N/A</v>
      </c>
      <c r="N270" s="2" t="e">
        <f>7-MATCH(N$1,Analisi!$C270:$I270,0)+1</f>
        <v>#N/A</v>
      </c>
      <c r="O270" s="2" t="e">
        <f>7-MATCH(O$1,Analisi!$C270:$I270,0)+1</f>
        <v>#N/A</v>
      </c>
      <c r="P270" s="2" t="e">
        <f>7-MATCH(P$1,Analisi!$C270:$I270,0)+1</f>
        <v>#N/A</v>
      </c>
      <c r="Q270" s="2" t="e">
        <f>7-MATCH(Q$1,Analisi!$C270:$I270,0)+1</f>
        <v>#N/A</v>
      </c>
      <c r="R270" s="2" t="e">
        <f>7-MATCH(R$1,Analisi!$C270:$I270,0)+1</f>
        <v>#N/A</v>
      </c>
      <c r="S270" s="2" t="e">
        <f>7-MATCH(S$1,Analisi!$C270:$I270,0)+1</f>
        <v>#N/A</v>
      </c>
    </row>
    <row r="271" spans="1:19" x14ac:dyDescent="0.3">
      <c r="A271" s="2"/>
      <c r="B271" s="2"/>
      <c r="C271" s="2"/>
      <c r="D271" s="2"/>
      <c r="E271" s="2"/>
      <c r="F271" s="2"/>
      <c r="G271" s="2"/>
      <c r="H271" s="2"/>
      <c r="I271" s="2"/>
      <c r="K271" s="2">
        <f t="shared" si="163"/>
        <v>0</v>
      </c>
      <c r="L271" s="2">
        <f t="shared" si="164"/>
        <v>0</v>
      </c>
      <c r="M271" s="2" t="e">
        <f>7-MATCH(M$1,Analisi!$C271:$I271,0)+1</f>
        <v>#N/A</v>
      </c>
      <c r="N271" s="2" t="e">
        <f>7-MATCH(N$1,Analisi!$C271:$I271,0)+1</f>
        <v>#N/A</v>
      </c>
      <c r="O271" s="2" t="e">
        <f>7-MATCH(O$1,Analisi!$C271:$I271,0)+1</f>
        <v>#N/A</v>
      </c>
      <c r="P271" s="2" t="e">
        <f>7-MATCH(P$1,Analisi!$C271:$I271,0)+1</f>
        <v>#N/A</v>
      </c>
      <c r="Q271" s="2" t="e">
        <f>7-MATCH(Q$1,Analisi!$C271:$I271,0)+1</f>
        <v>#N/A</v>
      </c>
      <c r="R271" s="2" t="e">
        <f>7-MATCH(R$1,Analisi!$C271:$I271,0)+1</f>
        <v>#N/A</v>
      </c>
      <c r="S271" s="2" t="e">
        <f>7-MATCH(S$1,Analisi!$C271:$I271,0)+1</f>
        <v>#N/A</v>
      </c>
    </row>
    <row r="272" spans="1:19" x14ac:dyDescent="0.3">
      <c r="A272" s="2"/>
      <c r="B272" s="2"/>
      <c r="C272" s="2"/>
      <c r="D272" s="2"/>
      <c r="E272" s="2"/>
      <c r="F272" s="2"/>
      <c r="G272" s="2"/>
      <c r="H272" s="2"/>
      <c r="I272" s="2"/>
      <c r="K272" s="2">
        <f t="shared" si="163"/>
        <v>0</v>
      </c>
      <c r="L272" s="2">
        <f t="shared" si="164"/>
        <v>0</v>
      </c>
      <c r="M272" s="2" t="e">
        <f>7-MATCH(M$1,Analisi!$C272:$I272,0)+1</f>
        <v>#N/A</v>
      </c>
      <c r="N272" s="2" t="e">
        <f>7-MATCH(N$1,Analisi!$C272:$I272,0)+1</f>
        <v>#N/A</v>
      </c>
      <c r="O272" s="2" t="e">
        <f>7-MATCH(O$1,Analisi!$C272:$I272,0)+1</f>
        <v>#N/A</v>
      </c>
      <c r="P272" s="2" t="e">
        <f>7-MATCH(P$1,Analisi!$C272:$I272,0)+1</f>
        <v>#N/A</v>
      </c>
      <c r="Q272" s="2" t="e">
        <f>7-MATCH(Q$1,Analisi!$C272:$I272,0)+1</f>
        <v>#N/A</v>
      </c>
      <c r="R272" s="2" t="e">
        <f>7-MATCH(R$1,Analisi!$C272:$I272,0)+1</f>
        <v>#N/A</v>
      </c>
      <c r="S272" s="2" t="e">
        <f>7-MATCH(S$1,Analisi!$C272:$I272,0)+1</f>
        <v>#N/A</v>
      </c>
    </row>
    <row r="273" spans="1:19" x14ac:dyDescent="0.3">
      <c r="A273" s="2"/>
      <c r="B273" s="2"/>
      <c r="C273" s="2"/>
      <c r="D273" s="2"/>
      <c r="E273" s="2"/>
      <c r="F273" s="2"/>
      <c r="G273" s="2"/>
      <c r="H273" s="2"/>
      <c r="I273" s="2"/>
      <c r="K273" s="2">
        <f t="shared" si="163"/>
        <v>0</v>
      </c>
      <c r="L273" s="2">
        <f t="shared" si="164"/>
        <v>0</v>
      </c>
      <c r="M273" s="2" t="e">
        <f>7-MATCH(M$1,Analisi!$C273:$I273,0)+1</f>
        <v>#N/A</v>
      </c>
      <c r="N273" s="2" t="e">
        <f>7-MATCH(N$1,Analisi!$C273:$I273,0)+1</f>
        <v>#N/A</v>
      </c>
      <c r="O273" s="2" t="e">
        <f>7-MATCH(O$1,Analisi!$C273:$I273,0)+1</f>
        <v>#N/A</v>
      </c>
      <c r="P273" s="2" t="e">
        <f>7-MATCH(P$1,Analisi!$C273:$I273,0)+1</f>
        <v>#N/A</v>
      </c>
      <c r="Q273" s="2" t="e">
        <f>7-MATCH(Q$1,Analisi!$C273:$I273,0)+1</f>
        <v>#N/A</v>
      </c>
      <c r="R273" s="2" t="e">
        <f>7-MATCH(R$1,Analisi!$C273:$I273,0)+1</f>
        <v>#N/A</v>
      </c>
      <c r="S273" s="2" t="e">
        <f>7-MATCH(S$1,Analisi!$C273:$I273,0)+1</f>
        <v>#N/A</v>
      </c>
    </row>
    <row r="274" spans="1:19" x14ac:dyDescent="0.3">
      <c r="A274" s="2"/>
      <c r="B274" s="2"/>
      <c r="C274" s="2"/>
      <c r="D274" s="2"/>
      <c r="E274" s="2"/>
      <c r="F274" s="2"/>
      <c r="G274" s="2"/>
      <c r="H274" s="2"/>
      <c r="I274" s="2"/>
      <c r="K274" s="2">
        <f t="shared" si="163"/>
        <v>0</v>
      </c>
      <c r="L274" s="2">
        <f t="shared" si="164"/>
        <v>0</v>
      </c>
      <c r="M274" s="2" t="e">
        <f>7-MATCH(M$1,Analisi!$C274:$I274,0)+1</f>
        <v>#N/A</v>
      </c>
      <c r="N274" s="2" t="e">
        <f>7-MATCH(N$1,Analisi!$C274:$I274,0)+1</f>
        <v>#N/A</v>
      </c>
      <c r="O274" s="2" t="e">
        <f>7-MATCH(O$1,Analisi!$C274:$I274,0)+1</f>
        <v>#N/A</v>
      </c>
      <c r="P274" s="2" t="e">
        <f>7-MATCH(P$1,Analisi!$C274:$I274,0)+1</f>
        <v>#N/A</v>
      </c>
      <c r="Q274" s="2" t="e">
        <f>7-MATCH(Q$1,Analisi!$C274:$I274,0)+1</f>
        <v>#N/A</v>
      </c>
      <c r="R274" s="2" t="e">
        <f>7-MATCH(R$1,Analisi!$C274:$I274,0)+1</f>
        <v>#N/A</v>
      </c>
      <c r="S274" s="2" t="e">
        <f>7-MATCH(S$1,Analisi!$C274:$I274,0)+1</f>
        <v>#N/A</v>
      </c>
    </row>
    <row r="275" spans="1:19" x14ac:dyDescent="0.3">
      <c r="A275" s="2"/>
      <c r="B275" s="2"/>
      <c r="C275" s="2"/>
      <c r="D275" s="2"/>
      <c r="E275" s="2"/>
      <c r="F275" s="2"/>
      <c r="G275" s="2"/>
      <c r="H275" s="2"/>
      <c r="I275" s="2"/>
      <c r="K275" s="2">
        <f t="shared" si="163"/>
        <v>0</v>
      </c>
      <c r="L275" s="2">
        <f t="shared" si="164"/>
        <v>0</v>
      </c>
      <c r="M275" s="2" t="e">
        <f>7-MATCH(M$1,Analisi!$C275:$I275,0)+1</f>
        <v>#N/A</v>
      </c>
      <c r="N275" s="2" t="e">
        <f>7-MATCH(N$1,Analisi!$C275:$I275,0)+1</f>
        <v>#N/A</v>
      </c>
      <c r="O275" s="2" t="e">
        <f>7-MATCH(O$1,Analisi!$C275:$I275,0)+1</f>
        <v>#N/A</v>
      </c>
      <c r="P275" s="2" t="e">
        <f>7-MATCH(P$1,Analisi!$C275:$I275,0)+1</f>
        <v>#N/A</v>
      </c>
      <c r="Q275" s="2" t="e">
        <f>7-MATCH(Q$1,Analisi!$C275:$I275,0)+1</f>
        <v>#N/A</v>
      </c>
      <c r="R275" s="2" t="e">
        <f>7-MATCH(R$1,Analisi!$C275:$I275,0)+1</f>
        <v>#N/A</v>
      </c>
      <c r="S275" s="2" t="e">
        <f>7-MATCH(S$1,Analisi!$C275:$I275,0)+1</f>
        <v>#N/A</v>
      </c>
    </row>
    <row r="276" spans="1:19" x14ac:dyDescent="0.3">
      <c r="A276" s="2"/>
      <c r="B276" s="2"/>
      <c r="C276" s="2"/>
      <c r="D276" s="2"/>
      <c r="E276" s="2"/>
      <c r="F276" s="2"/>
      <c r="G276" s="2"/>
      <c r="H276" s="2"/>
      <c r="I276" s="2"/>
      <c r="K276" s="2">
        <f t="shared" si="163"/>
        <v>0</v>
      </c>
      <c r="L276" s="2">
        <f t="shared" si="164"/>
        <v>0</v>
      </c>
      <c r="M276" s="2" t="e">
        <f>7-MATCH(M$1,Analisi!$C276:$I276,0)+1</f>
        <v>#N/A</v>
      </c>
      <c r="N276" s="2" t="e">
        <f>7-MATCH(N$1,Analisi!$C276:$I276,0)+1</f>
        <v>#N/A</v>
      </c>
      <c r="O276" s="2" t="e">
        <f>7-MATCH(O$1,Analisi!$C276:$I276,0)+1</f>
        <v>#N/A</v>
      </c>
      <c r="P276" s="2" t="e">
        <f>7-MATCH(P$1,Analisi!$C276:$I276,0)+1</f>
        <v>#N/A</v>
      </c>
      <c r="Q276" s="2" t="e">
        <f>7-MATCH(Q$1,Analisi!$C276:$I276,0)+1</f>
        <v>#N/A</v>
      </c>
      <c r="R276" s="2" t="e">
        <f>7-MATCH(R$1,Analisi!$C276:$I276,0)+1</f>
        <v>#N/A</v>
      </c>
      <c r="S276" s="2" t="e">
        <f>7-MATCH(S$1,Analisi!$C276:$I276,0)+1</f>
        <v>#N/A</v>
      </c>
    </row>
    <row r="277" spans="1:19" x14ac:dyDescent="0.3">
      <c r="A277" s="2"/>
      <c r="B277" s="2"/>
      <c r="C277" s="2"/>
      <c r="D277" s="2"/>
      <c r="E277" s="2"/>
      <c r="F277" s="2"/>
      <c r="G277" s="2"/>
      <c r="H277" s="2"/>
      <c r="I277" s="2"/>
      <c r="K277" s="2">
        <f t="shared" si="163"/>
        <v>0</v>
      </c>
      <c r="L277" s="2">
        <f t="shared" si="164"/>
        <v>0</v>
      </c>
      <c r="M277" s="2" t="e">
        <f>7-MATCH(M$1,Analisi!$C277:$I277,0)+1</f>
        <v>#N/A</v>
      </c>
      <c r="N277" s="2" t="e">
        <f>7-MATCH(N$1,Analisi!$C277:$I277,0)+1</f>
        <v>#N/A</v>
      </c>
      <c r="O277" s="2" t="e">
        <f>7-MATCH(O$1,Analisi!$C277:$I277,0)+1</f>
        <v>#N/A</v>
      </c>
      <c r="P277" s="2" t="e">
        <f>7-MATCH(P$1,Analisi!$C277:$I277,0)+1</f>
        <v>#N/A</v>
      </c>
      <c r="Q277" s="2" t="e">
        <f>7-MATCH(Q$1,Analisi!$C277:$I277,0)+1</f>
        <v>#N/A</v>
      </c>
      <c r="R277" s="2" t="e">
        <f>7-MATCH(R$1,Analisi!$C277:$I277,0)+1</f>
        <v>#N/A</v>
      </c>
      <c r="S277" s="2" t="e">
        <f>7-MATCH(S$1,Analisi!$C277:$I277,0)+1</f>
        <v>#N/A</v>
      </c>
    </row>
    <row r="278" spans="1:19" x14ac:dyDescent="0.3">
      <c r="A278" s="2"/>
      <c r="B278" s="2"/>
      <c r="C278" s="2"/>
      <c r="D278" s="2"/>
      <c r="E278" s="2"/>
      <c r="F278" s="2"/>
      <c r="G278" s="2"/>
      <c r="H278" s="2"/>
      <c r="I278" s="2"/>
      <c r="K278" s="2">
        <f t="shared" si="163"/>
        <v>0</v>
      </c>
      <c r="L278" s="2">
        <f t="shared" si="164"/>
        <v>0</v>
      </c>
      <c r="M278" s="2" t="e">
        <f>7-MATCH(M$1,Analisi!$C278:$I278,0)+1</f>
        <v>#N/A</v>
      </c>
      <c r="N278" s="2" t="e">
        <f>7-MATCH(N$1,Analisi!$C278:$I278,0)+1</f>
        <v>#N/A</v>
      </c>
      <c r="O278" s="2" t="e">
        <f>7-MATCH(O$1,Analisi!$C278:$I278,0)+1</f>
        <v>#N/A</v>
      </c>
      <c r="P278" s="2" t="e">
        <f>7-MATCH(P$1,Analisi!$C278:$I278,0)+1</f>
        <v>#N/A</v>
      </c>
      <c r="Q278" s="2" t="e">
        <f>7-MATCH(Q$1,Analisi!$C278:$I278,0)+1</f>
        <v>#N/A</v>
      </c>
      <c r="R278" s="2" t="e">
        <f>7-MATCH(R$1,Analisi!$C278:$I278,0)+1</f>
        <v>#N/A</v>
      </c>
      <c r="S278" s="2" t="e">
        <f>7-MATCH(S$1,Analisi!$C278:$I278,0)+1</f>
        <v>#N/A</v>
      </c>
    </row>
    <row r="279" spans="1:19" x14ac:dyDescent="0.3">
      <c r="A279" s="2"/>
      <c r="B279" s="2"/>
      <c r="C279" s="2"/>
      <c r="D279" s="2"/>
      <c r="E279" s="2"/>
      <c r="F279" s="2"/>
      <c r="G279" s="2"/>
      <c r="H279" s="2"/>
      <c r="I279" s="2"/>
      <c r="K279" s="2">
        <f t="shared" si="163"/>
        <v>0</v>
      </c>
      <c r="L279" s="2">
        <f t="shared" si="164"/>
        <v>0</v>
      </c>
      <c r="M279" s="2" t="e">
        <f>7-MATCH(M$1,Analisi!$C279:$I279,0)+1</f>
        <v>#N/A</v>
      </c>
      <c r="N279" s="2" t="e">
        <f>7-MATCH(N$1,Analisi!$C279:$I279,0)+1</f>
        <v>#N/A</v>
      </c>
      <c r="O279" s="2" t="e">
        <f>7-MATCH(O$1,Analisi!$C279:$I279,0)+1</f>
        <v>#N/A</v>
      </c>
      <c r="P279" s="2" t="e">
        <f>7-MATCH(P$1,Analisi!$C279:$I279,0)+1</f>
        <v>#N/A</v>
      </c>
      <c r="Q279" s="2" t="e">
        <f>7-MATCH(Q$1,Analisi!$C279:$I279,0)+1</f>
        <v>#N/A</v>
      </c>
      <c r="R279" s="2" t="e">
        <f>7-MATCH(R$1,Analisi!$C279:$I279,0)+1</f>
        <v>#N/A</v>
      </c>
      <c r="S279" s="2" t="e">
        <f>7-MATCH(S$1,Analisi!$C279:$I279,0)+1</f>
        <v>#N/A</v>
      </c>
    </row>
    <row r="280" spans="1:19" x14ac:dyDescent="0.3">
      <c r="A280" s="2"/>
      <c r="B280" s="2"/>
      <c r="C280" s="2"/>
      <c r="D280" s="2"/>
      <c r="E280" s="2"/>
      <c r="F280" s="2"/>
      <c r="G280" s="2"/>
      <c r="H280" s="2"/>
      <c r="I280" s="2"/>
      <c r="K280" s="2">
        <f t="shared" si="163"/>
        <v>0</v>
      </c>
      <c r="L280" s="2">
        <f t="shared" si="164"/>
        <v>0</v>
      </c>
      <c r="M280" s="2" t="e">
        <f>7-MATCH(M$1,Analisi!$C280:$I280,0)+1</f>
        <v>#N/A</v>
      </c>
      <c r="N280" s="2" t="e">
        <f>7-MATCH(N$1,Analisi!$C280:$I280,0)+1</f>
        <v>#N/A</v>
      </c>
      <c r="O280" s="2" t="e">
        <f>7-MATCH(O$1,Analisi!$C280:$I280,0)+1</f>
        <v>#N/A</v>
      </c>
      <c r="P280" s="2" t="e">
        <f>7-MATCH(P$1,Analisi!$C280:$I280,0)+1</f>
        <v>#N/A</v>
      </c>
      <c r="Q280" s="2" t="e">
        <f>7-MATCH(Q$1,Analisi!$C280:$I280,0)+1</f>
        <v>#N/A</v>
      </c>
      <c r="R280" s="2" t="e">
        <f>7-MATCH(R$1,Analisi!$C280:$I280,0)+1</f>
        <v>#N/A</v>
      </c>
      <c r="S280" s="2" t="e">
        <f>7-MATCH(S$1,Analisi!$C280:$I280,0)+1</f>
        <v>#N/A</v>
      </c>
    </row>
    <row r="281" spans="1:19" x14ac:dyDescent="0.3">
      <c r="A281" s="2"/>
      <c r="B281" s="2"/>
      <c r="C281" s="2"/>
      <c r="D281" s="2"/>
      <c r="E281" s="2"/>
      <c r="F281" s="2"/>
      <c r="G281" s="2"/>
      <c r="H281" s="2"/>
      <c r="I281" s="2"/>
      <c r="K281" s="2">
        <f t="shared" si="163"/>
        <v>0</v>
      </c>
      <c r="L281" s="2">
        <f t="shared" si="164"/>
        <v>0</v>
      </c>
      <c r="M281" s="2" t="e">
        <f>7-MATCH(M$1,Analisi!$C281:$I281,0)+1</f>
        <v>#N/A</v>
      </c>
      <c r="N281" s="2" t="e">
        <f>7-MATCH(N$1,Analisi!$C281:$I281,0)+1</f>
        <v>#N/A</v>
      </c>
      <c r="O281" s="2" t="e">
        <f>7-MATCH(O$1,Analisi!$C281:$I281,0)+1</f>
        <v>#N/A</v>
      </c>
      <c r="P281" s="2" t="e">
        <f>7-MATCH(P$1,Analisi!$C281:$I281,0)+1</f>
        <v>#N/A</v>
      </c>
      <c r="Q281" s="2" t="e">
        <f>7-MATCH(Q$1,Analisi!$C281:$I281,0)+1</f>
        <v>#N/A</v>
      </c>
      <c r="R281" s="2" t="e">
        <f>7-MATCH(R$1,Analisi!$C281:$I281,0)+1</f>
        <v>#N/A</v>
      </c>
      <c r="S281" s="2" t="e">
        <f>7-MATCH(S$1,Analisi!$C281:$I281,0)+1</f>
        <v>#N/A</v>
      </c>
    </row>
    <row r="282" spans="1:19" x14ac:dyDescent="0.3">
      <c r="A282" s="2"/>
      <c r="B282" s="2"/>
      <c r="C282" s="2"/>
      <c r="D282" s="2"/>
      <c r="E282" s="2"/>
      <c r="F282" s="2"/>
      <c r="G282" s="2"/>
      <c r="H282" s="2"/>
      <c r="I282" s="2"/>
      <c r="K282" s="2">
        <f t="shared" si="163"/>
        <v>0</v>
      </c>
      <c r="L282" s="2">
        <f t="shared" si="164"/>
        <v>0</v>
      </c>
      <c r="M282" s="2" t="e">
        <f>7-MATCH(M$1,Analisi!$C282:$I282,0)+1</f>
        <v>#N/A</v>
      </c>
      <c r="N282" s="2" t="e">
        <f>7-MATCH(N$1,Analisi!$C282:$I282,0)+1</f>
        <v>#N/A</v>
      </c>
      <c r="O282" s="2" t="e">
        <f>7-MATCH(O$1,Analisi!$C282:$I282,0)+1</f>
        <v>#N/A</v>
      </c>
      <c r="P282" s="2" t="e">
        <f>7-MATCH(P$1,Analisi!$C282:$I282,0)+1</f>
        <v>#N/A</v>
      </c>
      <c r="Q282" s="2" t="e">
        <f>7-MATCH(Q$1,Analisi!$C282:$I282,0)+1</f>
        <v>#N/A</v>
      </c>
      <c r="R282" s="2" t="e">
        <f>7-MATCH(R$1,Analisi!$C282:$I282,0)+1</f>
        <v>#N/A</v>
      </c>
      <c r="S282" s="2" t="e">
        <f>7-MATCH(S$1,Analisi!$C282:$I282,0)+1</f>
        <v>#N/A</v>
      </c>
    </row>
    <row r="283" spans="1:19" x14ac:dyDescent="0.3">
      <c r="A283" s="2"/>
      <c r="B283" s="2"/>
      <c r="C283" s="2"/>
      <c r="D283" s="2"/>
      <c r="E283" s="2"/>
      <c r="F283" s="2"/>
      <c r="G283" s="2"/>
      <c r="H283" s="2"/>
      <c r="I283" s="2"/>
      <c r="K283" s="2">
        <f t="shared" si="163"/>
        <v>0</v>
      </c>
      <c r="L283" s="2">
        <f t="shared" si="164"/>
        <v>0</v>
      </c>
      <c r="M283" s="2" t="e">
        <f>7-MATCH(M$1,Analisi!$C283:$I283,0)+1</f>
        <v>#N/A</v>
      </c>
      <c r="N283" s="2" t="e">
        <f>7-MATCH(N$1,Analisi!$C283:$I283,0)+1</f>
        <v>#N/A</v>
      </c>
      <c r="O283" s="2" t="e">
        <f>7-MATCH(O$1,Analisi!$C283:$I283,0)+1</f>
        <v>#N/A</v>
      </c>
      <c r="P283" s="2" t="e">
        <f>7-MATCH(P$1,Analisi!$C283:$I283,0)+1</f>
        <v>#N/A</v>
      </c>
      <c r="Q283" s="2" t="e">
        <f>7-MATCH(Q$1,Analisi!$C283:$I283,0)+1</f>
        <v>#N/A</v>
      </c>
      <c r="R283" s="2" t="e">
        <f>7-MATCH(R$1,Analisi!$C283:$I283,0)+1</f>
        <v>#N/A</v>
      </c>
      <c r="S283" s="2" t="e">
        <f>7-MATCH(S$1,Analisi!$C283:$I283,0)+1</f>
        <v>#N/A</v>
      </c>
    </row>
    <row r="284" spans="1:19" x14ac:dyDescent="0.3">
      <c r="A284" s="2"/>
      <c r="B284" s="2"/>
      <c r="C284" s="2"/>
      <c r="D284" s="2"/>
      <c r="E284" s="2"/>
      <c r="F284" s="2"/>
      <c r="G284" s="2"/>
      <c r="H284" s="2"/>
      <c r="I284" s="2"/>
      <c r="K284" s="2">
        <f t="shared" si="163"/>
        <v>0</v>
      </c>
      <c r="L284" s="2">
        <f t="shared" si="164"/>
        <v>0</v>
      </c>
      <c r="M284" s="2" t="e">
        <f>7-MATCH(M$1,Analisi!$C284:$I284,0)+1</f>
        <v>#N/A</v>
      </c>
      <c r="N284" s="2" t="e">
        <f>7-MATCH(N$1,Analisi!$C284:$I284,0)+1</f>
        <v>#N/A</v>
      </c>
      <c r="O284" s="2" t="e">
        <f>7-MATCH(O$1,Analisi!$C284:$I284,0)+1</f>
        <v>#N/A</v>
      </c>
      <c r="P284" s="2" t="e">
        <f>7-MATCH(P$1,Analisi!$C284:$I284,0)+1</f>
        <v>#N/A</v>
      </c>
      <c r="Q284" s="2" t="e">
        <f>7-MATCH(Q$1,Analisi!$C284:$I284,0)+1</f>
        <v>#N/A</v>
      </c>
      <c r="R284" s="2" t="e">
        <f>7-MATCH(R$1,Analisi!$C284:$I284,0)+1</f>
        <v>#N/A</v>
      </c>
      <c r="S284" s="2" t="e">
        <f>7-MATCH(S$1,Analisi!$C284:$I284,0)+1</f>
        <v>#N/A</v>
      </c>
    </row>
    <row r="285" spans="1:19" x14ac:dyDescent="0.3">
      <c r="A285" s="2"/>
      <c r="B285" s="2"/>
      <c r="C285" s="2"/>
      <c r="D285" s="2"/>
      <c r="E285" s="2"/>
      <c r="F285" s="2"/>
      <c r="G285" s="2"/>
      <c r="H285" s="2"/>
      <c r="I285" s="2"/>
      <c r="K285" s="2">
        <f t="shared" si="163"/>
        <v>0</v>
      </c>
      <c r="L285" s="2">
        <f t="shared" si="164"/>
        <v>0</v>
      </c>
      <c r="M285" s="2" t="e">
        <f>7-MATCH(M$1,Analisi!$C285:$I285,0)+1</f>
        <v>#N/A</v>
      </c>
      <c r="N285" s="2" t="e">
        <f>7-MATCH(N$1,Analisi!$C285:$I285,0)+1</f>
        <v>#N/A</v>
      </c>
      <c r="O285" s="2" t="e">
        <f>7-MATCH(O$1,Analisi!$C285:$I285,0)+1</f>
        <v>#N/A</v>
      </c>
      <c r="P285" s="2" t="e">
        <f>7-MATCH(P$1,Analisi!$C285:$I285,0)+1</f>
        <v>#N/A</v>
      </c>
      <c r="Q285" s="2" t="e">
        <f>7-MATCH(Q$1,Analisi!$C285:$I285,0)+1</f>
        <v>#N/A</v>
      </c>
      <c r="R285" s="2" t="e">
        <f>7-MATCH(R$1,Analisi!$C285:$I285,0)+1</f>
        <v>#N/A</v>
      </c>
      <c r="S285" s="2" t="e">
        <f>7-MATCH(S$1,Analisi!$C285:$I285,0)+1</f>
        <v>#N/A</v>
      </c>
    </row>
    <row r="286" spans="1:19" x14ac:dyDescent="0.3">
      <c r="A286" s="2"/>
      <c r="B286" s="2"/>
      <c r="C286" s="2"/>
      <c r="D286" s="2"/>
      <c r="E286" s="2"/>
      <c r="F286" s="2"/>
      <c r="G286" s="2"/>
      <c r="H286" s="2"/>
      <c r="I286" s="2"/>
      <c r="K286" s="2">
        <f t="shared" si="163"/>
        <v>0</v>
      </c>
      <c r="L286" s="2">
        <f t="shared" si="164"/>
        <v>0</v>
      </c>
      <c r="M286" s="2" t="e">
        <f>7-MATCH(M$1,Analisi!$C286:$I286,0)+1</f>
        <v>#N/A</v>
      </c>
      <c r="N286" s="2" t="e">
        <f>7-MATCH(N$1,Analisi!$C286:$I286,0)+1</f>
        <v>#N/A</v>
      </c>
      <c r="O286" s="2" t="e">
        <f>7-MATCH(O$1,Analisi!$C286:$I286,0)+1</f>
        <v>#N/A</v>
      </c>
      <c r="P286" s="2" t="e">
        <f>7-MATCH(P$1,Analisi!$C286:$I286,0)+1</f>
        <v>#N/A</v>
      </c>
      <c r="Q286" s="2" t="e">
        <f>7-MATCH(Q$1,Analisi!$C286:$I286,0)+1</f>
        <v>#N/A</v>
      </c>
      <c r="R286" s="2" t="e">
        <f>7-MATCH(R$1,Analisi!$C286:$I286,0)+1</f>
        <v>#N/A</v>
      </c>
      <c r="S286" s="2" t="e">
        <f>7-MATCH(S$1,Analisi!$C286:$I286,0)+1</f>
        <v>#N/A</v>
      </c>
    </row>
    <row r="287" spans="1:19" x14ac:dyDescent="0.3">
      <c r="A287" s="2"/>
      <c r="B287" s="2"/>
      <c r="C287" s="2"/>
      <c r="D287" s="2"/>
      <c r="E287" s="2"/>
      <c r="F287" s="2"/>
      <c r="G287" s="2"/>
      <c r="H287" s="2"/>
      <c r="I287" s="2"/>
      <c r="K287" s="2">
        <f t="shared" si="163"/>
        <v>0</v>
      </c>
      <c r="L287" s="2">
        <f t="shared" si="164"/>
        <v>0</v>
      </c>
      <c r="M287" s="2" t="e">
        <f>7-MATCH(M$1,Analisi!$C287:$I287,0)+1</f>
        <v>#N/A</v>
      </c>
      <c r="N287" s="2" t="e">
        <f>7-MATCH(N$1,Analisi!$C287:$I287,0)+1</f>
        <v>#N/A</v>
      </c>
      <c r="O287" s="2" t="e">
        <f>7-MATCH(O$1,Analisi!$C287:$I287,0)+1</f>
        <v>#N/A</v>
      </c>
      <c r="P287" s="2" t="e">
        <f>7-MATCH(P$1,Analisi!$C287:$I287,0)+1</f>
        <v>#N/A</v>
      </c>
      <c r="Q287" s="2" t="e">
        <f>7-MATCH(Q$1,Analisi!$C287:$I287,0)+1</f>
        <v>#N/A</v>
      </c>
      <c r="R287" s="2" t="e">
        <f>7-MATCH(R$1,Analisi!$C287:$I287,0)+1</f>
        <v>#N/A</v>
      </c>
      <c r="S287" s="2" t="e">
        <f>7-MATCH(S$1,Analisi!$C287:$I287,0)+1</f>
        <v>#N/A</v>
      </c>
    </row>
    <row r="288" spans="1:19" x14ac:dyDescent="0.3">
      <c r="A288" s="2"/>
      <c r="B288" s="2"/>
      <c r="C288" s="2"/>
      <c r="D288" s="2"/>
      <c r="E288" s="2"/>
      <c r="F288" s="2"/>
      <c r="G288" s="2"/>
      <c r="H288" s="2"/>
      <c r="I288" s="2"/>
      <c r="K288" s="2">
        <f t="shared" si="163"/>
        <v>0</v>
      </c>
      <c r="L288" s="2">
        <f t="shared" si="164"/>
        <v>0</v>
      </c>
      <c r="M288" s="2" t="e">
        <f>7-MATCH(M$1,Analisi!$C288:$I288,0)+1</f>
        <v>#N/A</v>
      </c>
      <c r="N288" s="2" t="e">
        <f>7-MATCH(N$1,Analisi!$C288:$I288,0)+1</f>
        <v>#N/A</v>
      </c>
      <c r="O288" s="2" t="e">
        <f>7-MATCH(O$1,Analisi!$C288:$I288,0)+1</f>
        <v>#N/A</v>
      </c>
      <c r="P288" s="2" t="e">
        <f>7-MATCH(P$1,Analisi!$C288:$I288,0)+1</f>
        <v>#N/A</v>
      </c>
      <c r="Q288" s="2" t="e">
        <f>7-MATCH(Q$1,Analisi!$C288:$I288,0)+1</f>
        <v>#N/A</v>
      </c>
      <c r="R288" s="2" t="e">
        <f>7-MATCH(R$1,Analisi!$C288:$I288,0)+1</f>
        <v>#N/A</v>
      </c>
      <c r="S288" s="2" t="e">
        <f>7-MATCH(S$1,Analisi!$C288:$I288,0)+1</f>
        <v>#N/A</v>
      </c>
    </row>
    <row r="289" spans="1:19" x14ac:dyDescent="0.3">
      <c r="A289" s="2"/>
      <c r="B289" s="2"/>
      <c r="C289" s="2"/>
      <c r="D289" s="2"/>
      <c r="E289" s="2"/>
      <c r="F289" s="2"/>
      <c r="G289" s="2"/>
      <c r="H289" s="2"/>
      <c r="I289" s="2"/>
      <c r="K289" s="2">
        <f t="shared" si="163"/>
        <v>0</v>
      </c>
      <c r="L289" s="2">
        <f t="shared" si="164"/>
        <v>0</v>
      </c>
      <c r="M289" s="2" t="e">
        <f>7-MATCH(M$1,Analisi!$C289:$I289,0)+1</f>
        <v>#N/A</v>
      </c>
      <c r="N289" s="2" t="e">
        <f>7-MATCH(N$1,Analisi!$C289:$I289,0)+1</f>
        <v>#N/A</v>
      </c>
      <c r="O289" s="2" t="e">
        <f>7-MATCH(O$1,Analisi!$C289:$I289,0)+1</f>
        <v>#N/A</v>
      </c>
      <c r="P289" s="2" t="e">
        <f>7-MATCH(P$1,Analisi!$C289:$I289,0)+1</f>
        <v>#N/A</v>
      </c>
      <c r="Q289" s="2" t="e">
        <f>7-MATCH(Q$1,Analisi!$C289:$I289,0)+1</f>
        <v>#N/A</v>
      </c>
      <c r="R289" s="2" t="e">
        <f>7-MATCH(R$1,Analisi!$C289:$I289,0)+1</f>
        <v>#N/A</v>
      </c>
      <c r="S289" s="2" t="e">
        <f>7-MATCH(S$1,Analisi!$C289:$I289,0)+1</f>
        <v>#N/A</v>
      </c>
    </row>
    <row r="290" spans="1:19" x14ac:dyDescent="0.3">
      <c r="A290" s="2"/>
      <c r="B290" s="2"/>
      <c r="C290" s="2"/>
      <c r="D290" s="2"/>
      <c r="E290" s="2"/>
      <c r="F290" s="2"/>
      <c r="G290" s="2"/>
      <c r="H290" s="2"/>
      <c r="I290" s="2"/>
      <c r="K290" s="2">
        <f t="shared" si="163"/>
        <v>0</v>
      </c>
      <c r="L290" s="2">
        <f t="shared" si="164"/>
        <v>0</v>
      </c>
      <c r="M290" s="2" t="e">
        <f>7-MATCH(M$1,Analisi!$C290:$I290,0)+1</f>
        <v>#N/A</v>
      </c>
      <c r="N290" s="2" t="e">
        <f>7-MATCH(N$1,Analisi!$C290:$I290,0)+1</f>
        <v>#N/A</v>
      </c>
      <c r="O290" s="2" t="e">
        <f>7-MATCH(O$1,Analisi!$C290:$I290,0)+1</f>
        <v>#N/A</v>
      </c>
      <c r="P290" s="2" t="e">
        <f>7-MATCH(P$1,Analisi!$C290:$I290,0)+1</f>
        <v>#N/A</v>
      </c>
      <c r="Q290" s="2" t="e">
        <f>7-MATCH(Q$1,Analisi!$C290:$I290,0)+1</f>
        <v>#N/A</v>
      </c>
      <c r="R290" s="2" t="e">
        <f>7-MATCH(R$1,Analisi!$C290:$I290,0)+1</f>
        <v>#N/A</v>
      </c>
      <c r="S290" s="2" t="e">
        <f>7-MATCH(S$1,Analisi!$C290:$I290,0)+1</f>
        <v>#N/A</v>
      </c>
    </row>
    <row r="291" spans="1:19" x14ac:dyDescent="0.3">
      <c r="A291" s="2"/>
      <c r="B291" s="2"/>
      <c r="C291" s="2"/>
      <c r="D291" s="2"/>
      <c r="E291" s="2"/>
      <c r="F291" s="2"/>
      <c r="G291" s="2"/>
      <c r="H291" s="2"/>
      <c r="I291" s="2"/>
      <c r="K291" s="2">
        <f t="shared" si="163"/>
        <v>0</v>
      </c>
      <c r="L291" s="2">
        <f t="shared" si="164"/>
        <v>0</v>
      </c>
      <c r="M291" s="2" t="e">
        <f>7-MATCH(M$1,Analisi!$C291:$I291,0)+1</f>
        <v>#N/A</v>
      </c>
      <c r="N291" s="2" t="e">
        <f>7-MATCH(N$1,Analisi!$C291:$I291,0)+1</f>
        <v>#N/A</v>
      </c>
      <c r="O291" s="2" t="e">
        <f>7-MATCH(O$1,Analisi!$C291:$I291,0)+1</f>
        <v>#N/A</v>
      </c>
      <c r="P291" s="2" t="e">
        <f>7-MATCH(P$1,Analisi!$C291:$I291,0)+1</f>
        <v>#N/A</v>
      </c>
      <c r="Q291" s="2" t="e">
        <f>7-MATCH(Q$1,Analisi!$C291:$I291,0)+1</f>
        <v>#N/A</v>
      </c>
      <c r="R291" s="2" t="e">
        <f>7-MATCH(R$1,Analisi!$C291:$I291,0)+1</f>
        <v>#N/A</v>
      </c>
      <c r="S291" s="2" t="e">
        <f>7-MATCH(S$1,Analisi!$C291:$I291,0)+1</f>
        <v>#N/A</v>
      </c>
    </row>
    <row r="292" spans="1:19" x14ac:dyDescent="0.3">
      <c r="A292" s="2"/>
      <c r="B292" s="2"/>
      <c r="C292" s="2"/>
      <c r="D292" s="2"/>
      <c r="E292" s="2"/>
      <c r="F292" s="2"/>
      <c r="G292" s="2"/>
      <c r="H292" s="2"/>
      <c r="I292" s="2"/>
      <c r="K292" s="2">
        <f t="shared" si="163"/>
        <v>0</v>
      </c>
      <c r="L292" s="2">
        <f t="shared" si="164"/>
        <v>0</v>
      </c>
      <c r="M292" s="2" t="e">
        <f>7-MATCH(M$1,Analisi!$C292:$I292,0)+1</f>
        <v>#N/A</v>
      </c>
      <c r="N292" s="2" t="e">
        <f>7-MATCH(N$1,Analisi!$C292:$I292,0)+1</f>
        <v>#N/A</v>
      </c>
      <c r="O292" s="2" t="e">
        <f>7-MATCH(O$1,Analisi!$C292:$I292,0)+1</f>
        <v>#N/A</v>
      </c>
      <c r="P292" s="2" t="e">
        <f>7-MATCH(P$1,Analisi!$C292:$I292,0)+1</f>
        <v>#N/A</v>
      </c>
      <c r="Q292" s="2" t="e">
        <f>7-MATCH(Q$1,Analisi!$C292:$I292,0)+1</f>
        <v>#N/A</v>
      </c>
      <c r="R292" s="2" t="e">
        <f>7-MATCH(R$1,Analisi!$C292:$I292,0)+1</f>
        <v>#N/A</v>
      </c>
      <c r="S292" s="2" t="e">
        <f>7-MATCH(S$1,Analisi!$C292:$I292,0)+1</f>
        <v>#N/A</v>
      </c>
    </row>
    <row r="293" spans="1:19" x14ac:dyDescent="0.3">
      <c r="A293" s="2"/>
      <c r="B293" s="2"/>
      <c r="C293" s="2"/>
      <c r="D293" s="2"/>
      <c r="E293" s="2"/>
      <c r="F293" s="2"/>
      <c r="G293" s="2"/>
      <c r="H293" s="2"/>
      <c r="I293" s="2"/>
      <c r="K293" s="2">
        <f t="shared" si="163"/>
        <v>0</v>
      </c>
      <c r="L293" s="2">
        <f t="shared" si="164"/>
        <v>0</v>
      </c>
      <c r="M293" s="2" t="e">
        <f>7-MATCH(M$1,Analisi!$C293:$I293,0)+1</f>
        <v>#N/A</v>
      </c>
      <c r="N293" s="2" t="e">
        <f>7-MATCH(N$1,Analisi!$C293:$I293,0)+1</f>
        <v>#N/A</v>
      </c>
      <c r="O293" s="2" t="e">
        <f>7-MATCH(O$1,Analisi!$C293:$I293,0)+1</f>
        <v>#N/A</v>
      </c>
      <c r="P293" s="2" t="e">
        <f>7-MATCH(P$1,Analisi!$C293:$I293,0)+1</f>
        <v>#N/A</v>
      </c>
      <c r="Q293" s="2" t="e">
        <f>7-MATCH(Q$1,Analisi!$C293:$I293,0)+1</f>
        <v>#N/A</v>
      </c>
      <c r="R293" s="2" t="e">
        <f>7-MATCH(R$1,Analisi!$C293:$I293,0)+1</f>
        <v>#N/A</v>
      </c>
      <c r="S293" s="2" t="e">
        <f>7-MATCH(S$1,Analisi!$C293:$I293,0)+1</f>
        <v>#N/A</v>
      </c>
    </row>
    <row r="294" spans="1:19" x14ac:dyDescent="0.3">
      <c r="A294" s="2"/>
      <c r="B294" s="2"/>
      <c r="C294" s="2"/>
      <c r="D294" s="2"/>
      <c r="E294" s="2"/>
      <c r="F294" s="2"/>
      <c r="G294" s="2"/>
      <c r="H294" s="2"/>
      <c r="I294" s="2"/>
      <c r="K294" s="2">
        <f t="shared" si="163"/>
        <v>0</v>
      </c>
      <c r="L294" s="2">
        <f t="shared" si="164"/>
        <v>0</v>
      </c>
      <c r="M294" s="2" t="e">
        <f>7-MATCH(M$1,Analisi!$C294:$I294,0)+1</f>
        <v>#N/A</v>
      </c>
      <c r="N294" s="2" t="e">
        <f>7-MATCH(N$1,Analisi!$C294:$I294,0)+1</f>
        <v>#N/A</v>
      </c>
      <c r="O294" s="2" t="e">
        <f>7-MATCH(O$1,Analisi!$C294:$I294,0)+1</f>
        <v>#N/A</v>
      </c>
      <c r="P294" s="2" t="e">
        <f>7-MATCH(P$1,Analisi!$C294:$I294,0)+1</f>
        <v>#N/A</v>
      </c>
      <c r="Q294" s="2" t="e">
        <f>7-MATCH(Q$1,Analisi!$C294:$I294,0)+1</f>
        <v>#N/A</v>
      </c>
      <c r="R294" s="2" t="e">
        <f>7-MATCH(R$1,Analisi!$C294:$I294,0)+1</f>
        <v>#N/A</v>
      </c>
      <c r="S294" s="2" t="e">
        <f>7-MATCH(S$1,Analisi!$C294:$I294,0)+1</f>
        <v>#N/A</v>
      </c>
    </row>
    <row r="295" spans="1:19" x14ac:dyDescent="0.3">
      <c r="A295" s="2"/>
      <c r="B295" s="2"/>
      <c r="C295" s="2"/>
      <c r="D295" s="2"/>
      <c r="E295" s="2"/>
      <c r="F295" s="2"/>
      <c r="G295" s="2"/>
      <c r="H295" s="2"/>
      <c r="I295" s="2"/>
      <c r="K295" s="2">
        <f t="shared" si="163"/>
        <v>0</v>
      </c>
      <c r="L295" s="2">
        <f t="shared" si="164"/>
        <v>0</v>
      </c>
      <c r="M295" s="2" t="e">
        <f>7-MATCH(M$1,Analisi!$C295:$I295,0)+1</f>
        <v>#N/A</v>
      </c>
      <c r="N295" s="2" t="e">
        <f>7-MATCH(N$1,Analisi!$C295:$I295,0)+1</f>
        <v>#N/A</v>
      </c>
      <c r="O295" s="2" t="e">
        <f>7-MATCH(O$1,Analisi!$C295:$I295,0)+1</f>
        <v>#N/A</v>
      </c>
      <c r="P295" s="2" t="e">
        <f>7-MATCH(P$1,Analisi!$C295:$I295,0)+1</f>
        <v>#N/A</v>
      </c>
      <c r="Q295" s="2" t="e">
        <f>7-MATCH(Q$1,Analisi!$C295:$I295,0)+1</f>
        <v>#N/A</v>
      </c>
      <c r="R295" s="2" t="e">
        <f>7-MATCH(R$1,Analisi!$C295:$I295,0)+1</f>
        <v>#N/A</v>
      </c>
      <c r="S295" s="2" t="e">
        <f>7-MATCH(S$1,Analisi!$C295:$I295,0)+1</f>
        <v>#N/A</v>
      </c>
    </row>
    <row r="296" spans="1:19" x14ac:dyDescent="0.3">
      <c r="A296" s="2"/>
      <c r="B296" s="2"/>
      <c r="C296" s="2"/>
      <c r="D296" s="2"/>
      <c r="E296" s="2"/>
      <c r="F296" s="2"/>
      <c r="G296" s="2"/>
      <c r="H296" s="2"/>
      <c r="I296" s="2"/>
      <c r="K296" s="2">
        <f t="shared" si="163"/>
        <v>0</v>
      </c>
      <c r="L296" s="2">
        <f t="shared" si="164"/>
        <v>0</v>
      </c>
      <c r="M296" s="2" t="e">
        <f>7-MATCH(M$1,Analisi!$C296:$I296,0)+1</f>
        <v>#N/A</v>
      </c>
      <c r="N296" s="2" t="e">
        <f>7-MATCH(N$1,Analisi!$C296:$I296,0)+1</f>
        <v>#N/A</v>
      </c>
      <c r="O296" s="2" t="e">
        <f>7-MATCH(O$1,Analisi!$C296:$I296,0)+1</f>
        <v>#N/A</v>
      </c>
      <c r="P296" s="2" t="e">
        <f>7-MATCH(P$1,Analisi!$C296:$I296,0)+1</f>
        <v>#N/A</v>
      </c>
      <c r="Q296" s="2" t="e">
        <f>7-MATCH(Q$1,Analisi!$C296:$I296,0)+1</f>
        <v>#N/A</v>
      </c>
      <c r="R296" s="2" t="e">
        <f>7-MATCH(R$1,Analisi!$C296:$I296,0)+1</f>
        <v>#N/A</v>
      </c>
      <c r="S296" s="2" t="e">
        <f>7-MATCH(S$1,Analisi!$C296:$I296,0)+1</f>
        <v>#N/A</v>
      </c>
    </row>
    <row r="297" spans="1:19" x14ac:dyDescent="0.3">
      <c r="A297" s="2"/>
      <c r="B297" s="2"/>
      <c r="C297" s="2"/>
      <c r="D297" s="2"/>
      <c r="E297" s="2"/>
      <c r="F297" s="2"/>
      <c r="G297" s="2"/>
      <c r="H297" s="2"/>
      <c r="I297" s="2"/>
      <c r="K297" s="2">
        <f t="shared" si="163"/>
        <v>0</v>
      </c>
      <c r="L297" s="2">
        <f t="shared" si="164"/>
        <v>0</v>
      </c>
      <c r="M297" s="2" t="e">
        <f>7-MATCH(M$1,Analisi!$C297:$I297,0)+1</f>
        <v>#N/A</v>
      </c>
      <c r="N297" s="2" t="e">
        <f>7-MATCH(N$1,Analisi!$C297:$I297,0)+1</f>
        <v>#N/A</v>
      </c>
      <c r="O297" s="2" t="e">
        <f>7-MATCH(O$1,Analisi!$C297:$I297,0)+1</f>
        <v>#N/A</v>
      </c>
      <c r="P297" s="2" t="e">
        <f>7-MATCH(P$1,Analisi!$C297:$I297,0)+1</f>
        <v>#N/A</v>
      </c>
      <c r="Q297" s="2" t="e">
        <f>7-MATCH(Q$1,Analisi!$C297:$I297,0)+1</f>
        <v>#N/A</v>
      </c>
      <c r="R297" s="2" t="e">
        <f>7-MATCH(R$1,Analisi!$C297:$I297,0)+1</f>
        <v>#N/A</v>
      </c>
      <c r="S297" s="2" t="e">
        <f>7-MATCH(S$1,Analisi!$C297:$I297,0)+1</f>
        <v>#N/A</v>
      </c>
    </row>
    <row r="298" spans="1:19" x14ac:dyDescent="0.3">
      <c r="A298" s="2"/>
      <c r="B298" s="2"/>
      <c r="C298" s="2"/>
      <c r="D298" s="2"/>
      <c r="E298" s="2"/>
      <c r="F298" s="2"/>
      <c r="G298" s="2"/>
      <c r="H298" s="2"/>
      <c r="I298" s="2"/>
      <c r="K298" s="2">
        <f t="shared" si="163"/>
        <v>0</v>
      </c>
      <c r="L298" s="2">
        <f t="shared" si="164"/>
        <v>0</v>
      </c>
      <c r="M298" s="2" t="e">
        <f>7-MATCH(M$1,Analisi!$C298:$I298,0)+1</f>
        <v>#N/A</v>
      </c>
      <c r="N298" s="2" t="e">
        <f>7-MATCH(N$1,Analisi!$C298:$I298,0)+1</f>
        <v>#N/A</v>
      </c>
      <c r="O298" s="2" t="e">
        <f>7-MATCH(O$1,Analisi!$C298:$I298,0)+1</f>
        <v>#N/A</v>
      </c>
      <c r="P298" s="2" t="e">
        <f>7-MATCH(P$1,Analisi!$C298:$I298,0)+1</f>
        <v>#N/A</v>
      </c>
      <c r="Q298" s="2" t="e">
        <f>7-MATCH(Q$1,Analisi!$C298:$I298,0)+1</f>
        <v>#N/A</v>
      </c>
      <c r="R298" s="2" t="e">
        <f>7-MATCH(R$1,Analisi!$C298:$I298,0)+1</f>
        <v>#N/A</v>
      </c>
      <c r="S298" s="2" t="e">
        <f>7-MATCH(S$1,Analisi!$C298:$I298,0)+1</f>
        <v>#N/A</v>
      </c>
    </row>
    <row r="299" spans="1:19" x14ac:dyDescent="0.3">
      <c r="A299" s="2"/>
      <c r="B299" s="2"/>
      <c r="C299" s="2"/>
      <c r="D299" s="2"/>
      <c r="E299" s="2"/>
      <c r="F299" s="2"/>
      <c r="G299" s="2"/>
      <c r="H299" s="2"/>
      <c r="I299" s="2"/>
      <c r="K299" s="2">
        <f t="shared" si="163"/>
        <v>0</v>
      </c>
      <c r="L299" s="2">
        <f t="shared" si="164"/>
        <v>0</v>
      </c>
      <c r="M299" s="2" t="e">
        <f>7-MATCH(M$1,Analisi!$C299:$I299,0)+1</f>
        <v>#N/A</v>
      </c>
      <c r="N299" s="2" t="e">
        <f>7-MATCH(N$1,Analisi!$C299:$I299,0)+1</f>
        <v>#N/A</v>
      </c>
      <c r="O299" s="2" t="e">
        <f>7-MATCH(O$1,Analisi!$C299:$I299,0)+1</f>
        <v>#N/A</v>
      </c>
      <c r="P299" s="2" t="e">
        <f>7-MATCH(P$1,Analisi!$C299:$I299,0)+1</f>
        <v>#N/A</v>
      </c>
      <c r="Q299" s="2" t="e">
        <f>7-MATCH(Q$1,Analisi!$C299:$I299,0)+1</f>
        <v>#N/A</v>
      </c>
      <c r="R299" s="2" t="e">
        <f>7-MATCH(R$1,Analisi!$C299:$I299,0)+1</f>
        <v>#N/A</v>
      </c>
      <c r="S299" s="2" t="e">
        <f>7-MATCH(S$1,Analisi!$C299:$I299,0)+1</f>
        <v>#N/A</v>
      </c>
    </row>
    <row r="300" spans="1:19" x14ac:dyDescent="0.3">
      <c r="A300" s="2"/>
      <c r="B300" s="2"/>
      <c r="C300" s="2"/>
      <c r="D300" s="2"/>
      <c r="E300" s="2"/>
      <c r="F300" s="2"/>
      <c r="G300" s="2"/>
      <c r="H300" s="2"/>
      <c r="I300" s="2"/>
      <c r="K300" s="2">
        <f t="shared" si="163"/>
        <v>0</v>
      </c>
      <c r="L300" s="2">
        <f t="shared" si="164"/>
        <v>0</v>
      </c>
      <c r="M300" s="2" t="e">
        <f>7-MATCH(M$1,Analisi!$C300:$I300,0)+1</f>
        <v>#N/A</v>
      </c>
      <c r="N300" s="2" t="e">
        <f>7-MATCH(N$1,Analisi!$C300:$I300,0)+1</f>
        <v>#N/A</v>
      </c>
      <c r="O300" s="2" t="e">
        <f>7-MATCH(O$1,Analisi!$C300:$I300,0)+1</f>
        <v>#N/A</v>
      </c>
      <c r="P300" s="2" t="e">
        <f>7-MATCH(P$1,Analisi!$C300:$I300,0)+1</f>
        <v>#N/A</v>
      </c>
      <c r="Q300" s="2" t="e">
        <f>7-MATCH(Q$1,Analisi!$C300:$I300,0)+1</f>
        <v>#N/A</v>
      </c>
      <c r="R300" s="2" t="e">
        <f>7-MATCH(R$1,Analisi!$C300:$I300,0)+1</f>
        <v>#N/A</v>
      </c>
      <c r="S300" s="2" t="e">
        <f>7-MATCH(S$1,Analisi!$C300:$I300,0)+1</f>
        <v>#N/A</v>
      </c>
    </row>
    <row r="301" spans="1:19" x14ac:dyDescent="0.3">
      <c r="A301" s="2"/>
      <c r="B301" s="2"/>
      <c r="C301" s="2"/>
      <c r="D301" s="2"/>
      <c r="E301" s="2"/>
      <c r="F301" s="2"/>
      <c r="G301" s="2"/>
      <c r="H301" s="2"/>
      <c r="I301" s="2"/>
      <c r="K301" s="2">
        <f t="shared" si="163"/>
        <v>0</v>
      </c>
      <c r="L301" s="2">
        <f t="shared" si="164"/>
        <v>0</v>
      </c>
      <c r="M301" s="2" t="e">
        <f>7-MATCH(M$1,Analisi!$C301:$I301,0)+1</f>
        <v>#N/A</v>
      </c>
      <c r="N301" s="2" t="e">
        <f>7-MATCH(N$1,Analisi!$C301:$I301,0)+1</f>
        <v>#N/A</v>
      </c>
      <c r="O301" s="2" t="e">
        <f>7-MATCH(O$1,Analisi!$C301:$I301,0)+1</f>
        <v>#N/A</v>
      </c>
      <c r="P301" s="2" t="e">
        <f>7-MATCH(P$1,Analisi!$C301:$I301,0)+1</f>
        <v>#N/A</v>
      </c>
      <c r="Q301" s="2" t="e">
        <f>7-MATCH(Q$1,Analisi!$C301:$I301,0)+1</f>
        <v>#N/A</v>
      </c>
      <c r="R301" s="2" t="e">
        <f>7-MATCH(R$1,Analisi!$C301:$I301,0)+1</f>
        <v>#N/A</v>
      </c>
      <c r="S301" s="2" t="e">
        <f>7-MATCH(S$1,Analisi!$C301:$I301,0)+1</f>
        <v>#N/A</v>
      </c>
    </row>
    <row r="302" spans="1:19" x14ac:dyDescent="0.3">
      <c r="A302" s="2"/>
      <c r="B302" s="2"/>
      <c r="C302" s="2"/>
      <c r="D302" s="2"/>
      <c r="E302" s="2"/>
      <c r="F302" s="2"/>
      <c r="G302" s="2"/>
      <c r="H302" s="2"/>
      <c r="I302" s="2"/>
      <c r="K302" s="2">
        <f t="shared" si="163"/>
        <v>0</v>
      </c>
      <c r="L302" s="2">
        <f t="shared" si="164"/>
        <v>0</v>
      </c>
      <c r="M302" s="2" t="e">
        <f>7-MATCH(M$1,Analisi!$C302:$I302,0)+1</f>
        <v>#N/A</v>
      </c>
      <c r="N302" s="2" t="e">
        <f>7-MATCH(N$1,Analisi!$C302:$I302,0)+1</f>
        <v>#N/A</v>
      </c>
      <c r="O302" s="2" t="e">
        <f>7-MATCH(O$1,Analisi!$C302:$I302,0)+1</f>
        <v>#N/A</v>
      </c>
      <c r="P302" s="2" t="e">
        <f>7-MATCH(P$1,Analisi!$C302:$I302,0)+1</f>
        <v>#N/A</v>
      </c>
      <c r="Q302" s="2" t="e">
        <f>7-MATCH(Q$1,Analisi!$C302:$I302,0)+1</f>
        <v>#N/A</v>
      </c>
      <c r="R302" s="2" t="e">
        <f>7-MATCH(R$1,Analisi!$C302:$I302,0)+1</f>
        <v>#N/A</v>
      </c>
      <c r="S302" s="2" t="e">
        <f>7-MATCH(S$1,Analisi!$C302:$I302,0)+1</f>
        <v>#N/A</v>
      </c>
    </row>
    <row r="303" spans="1:19" x14ac:dyDescent="0.3">
      <c r="A303" s="2"/>
      <c r="B303" s="2"/>
      <c r="C303" s="2"/>
      <c r="D303" s="2"/>
      <c r="E303" s="2"/>
      <c r="F303" s="2"/>
      <c r="G303" s="2"/>
      <c r="H303" s="2"/>
      <c r="I303" s="2"/>
      <c r="K303" s="2">
        <f t="shared" si="163"/>
        <v>0</v>
      </c>
      <c r="L303" s="2">
        <f t="shared" si="164"/>
        <v>0</v>
      </c>
      <c r="M303" s="2" t="e">
        <f>7-MATCH(M$1,Analisi!$C303:$I303,0)+1</f>
        <v>#N/A</v>
      </c>
      <c r="N303" s="2" t="e">
        <f>7-MATCH(N$1,Analisi!$C303:$I303,0)+1</f>
        <v>#N/A</v>
      </c>
      <c r="O303" s="2" t="e">
        <f>7-MATCH(O$1,Analisi!$C303:$I303,0)+1</f>
        <v>#N/A</v>
      </c>
      <c r="P303" s="2" t="e">
        <f>7-MATCH(P$1,Analisi!$C303:$I303,0)+1</f>
        <v>#N/A</v>
      </c>
      <c r="Q303" s="2" t="e">
        <f>7-MATCH(Q$1,Analisi!$C303:$I303,0)+1</f>
        <v>#N/A</v>
      </c>
      <c r="R303" s="2" t="e">
        <f>7-MATCH(R$1,Analisi!$C303:$I303,0)+1</f>
        <v>#N/A</v>
      </c>
      <c r="S303" s="2" t="e">
        <f>7-MATCH(S$1,Analisi!$C303:$I303,0)+1</f>
        <v>#N/A</v>
      </c>
    </row>
    <row r="304" spans="1:19" x14ac:dyDescent="0.3">
      <c r="A304" s="2"/>
      <c r="B304" s="2"/>
      <c r="C304" s="2"/>
      <c r="D304" s="2"/>
      <c r="E304" s="2"/>
      <c r="F304" s="2"/>
      <c r="G304" s="2"/>
      <c r="H304" s="2"/>
      <c r="I304" s="2"/>
      <c r="K304" s="2">
        <f t="shared" si="163"/>
        <v>0</v>
      </c>
      <c r="L304" s="2">
        <f t="shared" si="164"/>
        <v>0</v>
      </c>
      <c r="M304" s="2" t="e">
        <f>7-MATCH(M$1,Analisi!$C304:$I304,0)+1</f>
        <v>#N/A</v>
      </c>
      <c r="N304" s="2" t="e">
        <f>7-MATCH(N$1,Analisi!$C304:$I304,0)+1</f>
        <v>#N/A</v>
      </c>
      <c r="O304" s="2" t="e">
        <f>7-MATCH(O$1,Analisi!$C304:$I304,0)+1</f>
        <v>#N/A</v>
      </c>
      <c r="P304" s="2" t="e">
        <f>7-MATCH(P$1,Analisi!$C304:$I304,0)+1</f>
        <v>#N/A</v>
      </c>
      <c r="Q304" s="2" t="e">
        <f>7-MATCH(Q$1,Analisi!$C304:$I304,0)+1</f>
        <v>#N/A</v>
      </c>
      <c r="R304" s="2" t="e">
        <f>7-MATCH(R$1,Analisi!$C304:$I304,0)+1</f>
        <v>#N/A</v>
      </c>
      <c r="S304" s="2" t="e">
        <f>7-MATCH(S$1,Analisi!$C304:$I304,0)+1</f>
        <v>#N/A</v>
      </c>
    </row>
    <row r="305" spans="1:19" x14ac:dyDescent="0.3">
      <c r="A305" s="2"/>
      <c r="B305" s="2"/>
      <c r="C305" s="2"/>
      <c r="D305" s="2"/>
      <c r="E305" s="2"/>
      <c r="F305" s="2"/>
      <c r="G305" s="2"/>
      <c r="H305" s="2"/>
      <c r="I305" s="2"/>
      <c r="K305" s="2">
        <f t="shared" si="163"/>
        <v>0</v>
      </c>
      <c r="L305" s="2">
        <f t="shared" si="164"/>
        <v>0</v>
      </c>
      <c r="M305" s="2" t="e">
        <f>7-MATCH(M$1,Analisi!$C305:$I305,0)+1</f>
        <v>#N/A</v>
      </c>
      <c r="N305" s="2" t="e">
        <f>7-MATCH(N$1,Analisi!$C305:$I305,0)+1</f>
        <v>#N/A</v>
      </c>
      <c r="O305" s="2" t="e">
        <f>7-MATCH(O$1,Analisi!$C305:$I305,0)+1</f>
        <v>#N/A</v>
      </c>
      <c r="P305" s="2" t="e">
        <f>7-MATCH(P$1,Analisi!$C305:$I305,0)+1</f>
        <v>#N/A</v>
      </c>
      <c r="Q305" s="2" t="e">
        <f>7-MATCH(Q$1,Analisi!$C305:$I305,0)+1</f>
        <v>#N/A</v>
      </c>
      <c r="R305" s="2" t="e">
        <f>7-MATCH(R$1,Analisi!$C305:$I305,0)+1</f>
        <v>#N/A</v>
      </c>
      <c r="S305" s="2" t="e">
        <f>7-MATCH(S$1,Analisi!$C305:$I305,0)+1</f>
        <v>#N/A</v>
      </c>
    </row>
    <row r="306" spans="1:19" x14ac:dyDescent="0.3">
      <c r="A306" s="2"/>
      <c r="B306" s="2"/>
      <c r="C306" s="2"/>
      <c r="D306" s="2"/>
      <c r="E306" s="2"/>
      <c r="F306" s="2"/>
      <c r="G306" s="2"/>
      <c r="H306" s="2"/>
      <c r="I306" s="2"/>
      <c r="K306" s="2">
        <f t="shared" si="163"/>
        <v>0</v>
      </c>
      <c r="L306" s="2">
        <f t="shared" si="164"/>
        <v>0</v>
      </c>
      <c r="M306" s="2" t="e">
        <f>7-MATCH(M$1,Analisi!$C306:$I306,0)+1</f>
        <v>#N/A</v>
      </c>
      <c r="N306" s="2" t="e">
        <f>7-MATCH(N$1,Analisi!$C306:$I306,0)+1</f>
        <v>#N/A</v>
      </c>
      <c r="O306" s="2" t="e">
        <f>7-MATCH(O$1,Analisi!$C306:$I306,0)+1</f>
        <v>#N/A</v>
      </c>
      <c r="P306" s="2" t="e">
        <f>7-MATCH(P$1,Analisi!$C306:$I306,0)+1</f>
        <v>#N/A</v>
      </c>
      <c r="Q306" s="2" t="e">
        <f>7-MATCH(Q$1,Analisi!$C306:$I306,0)+1</f>
        <v>#N/A</v>
      </c>
      <c r="R306" s="2" t="e">
        <f>7-MATCH(R$1,Analisi!$C306:$I306,0)+1</f>
        <v>#N/A</v>
      </c>
      <c r="S306" s="2" t="e">
        <f>7-MATCH(S$1,Analisi!$C306:$I306,0)+1</f>
        <v>#N/A</v>
      </c>
    </row>
    <row r="307" spans="1:19" x14ac:dyDescent="0.3">
      <c r="A307" s="2"/>
      <c r="B307" s="2"/>
      <c r="C307" s="2"/>
      <c r="D307" s="2"/>
      <c r="E307" s="2"/>
      <c r="F307" s="2"/>
      <c r="G307" s="2"/>
      <c r="H307" s="2"/>
      <c r="I307" s="2"/>
      <c r="K307" s="2">
        <f t="shared" si="163"/>
        <v>0</v>
      </c>
      <c r="L307" s="2">
        <f t="shared" si="164"/>
        <v>0</v>
      </c>
      <c r="M307" s="2" t="e">
        <f>7-MATCH(M$1,Analisi!$C307:$I307,0)+1</f>
        <v>#N/A</v>
      </c>
      <c r="N307" s="2" t="e">
        <f>7-MATCH(N$1,Analisi!$C307:$I307,0)+1</f>
        <v>#N/A</v>
      </c>
      <c r="O307" s="2" t="e">
        <f>7-MATCH(O$1,Analisi!$C307:$I307,0)+1</f>
        <v>#N/A</v>
      </c>
      <c r="P307" s="2" t="e">
        <f>7-MATCH(P$1,Analisi!$C307:$I307,0)+1</f>
        <v>#N/A</v>
      </c>
      <c r="Q307" s="2" t="e">
        <f>7-MATCH(Q$1,Analisi!$C307:$I307,0)+1</f>
        <v>#N/A</v>
      </c>
      <c r="R307" s="2" t="e">
        <f>7-MATCH(R$1,Analisi!$C307:$I307,0)+1</f>
        <v>#N/A</v>
      </c>
      <c r="S307" s="2" t="e">
        <f>7-MATCH(S$1,Analisi!$C307:$I307,0)+1</f>
        <v>#N/A</v>
      </c>
    </row>
    <row r="308" spans="1:19" x14ac:dyDescent="0.3">
      <c r="A308" s="2"/>
      <c r="B308" s="2"/>
      <c r="C308" s="2"/>
      <c r="D308" s="2"/>
      <c r="E308" s="2"/>
      <c r="F308" s="2"/>
      <c r="G308" s="2"/>
      <c r="H308" s="2"/>
      <c r="I308" s="2"/>
      <c r="K308" s="2">
        <f t="shared" si="163"/>
        <v>0</v>
      </c>
      <c r="L308" s="2">
        <f t="shared" si="164"/>
        <v>0</v>
      </c>
      <c r="M308" s="2" t="e">
        <f>7-MATCH(M$1,Analisi!$C308:$I308,0)+1</f>
        <v>#N/A</v>
      </c>
      <c r="N308" s="2" t="e">
        <f>7-MATCH(N$1,Analisi!$C308:$I308,0)+1</f>
        <v>#N/A</v>
      </c>
      <c r="O308" s="2" t="e">
        <f>7-MATCH(O$1,Analisi!$C308:$I308,0)+1</f>
        <v>#N/A</v>
      </c>
      <c r="P308" s="2" t="e">
        <f>7-MATCH(P$1,Analisi!$C308:$I308,0)+1</f>
        <v>#N/A</v>
      </c>
      <c r="Q308" s="2" t="e">
        <f>7-MATCH(Q$1,Analisi!$C308:$I308,0)+1</f>
        <v>#N/A</v>
      </c>
      <c r="R308" s="2" t="e">
        <f>7-MATCH(R$1,Analisi!$C308:$I308,0)+1</f>
        <v>#N/A</v>
      </c>
      <c r="S308" s="2" t="e">
        <f>7-MATCH(S$1,Analisi!$C308:$I308,0)+1</f>
        <v>#N/A</v>
      </c>
    </row>
    <row r="309" spans="1:19" x14ac:dyDescent="0.3">
      <c r="A309" s="2"/>
      <c r="B309" s="2"/>
      <c r="C309" s="2"/>
      <c r="D309" s="2"/>
      <c r="E309" s="2"/>
      <c r="F309" s="2"/>
      <c r="G309" s="2"/>
      <c r="H309" s="2"/>
      <c r="I309" s="2"/>
      <c r="K309" s="2">
        <f t="shared" si="163"/>
        <v>0</v>
      </c>
      <c r="L309" s="2">
        <f t="shared" si="164"/>
        <v>0</v>
      </c>
      <c r="M309" s="2" t="e">
        <f>7-MATCH(M$1,Analisi!$C309:$I309,0)+1</f>
        <v>#N/A</v>
      </c>
      <c r="N309" s="2" t="e">
        <f>7-MATCH(N$1,Analisi!$C309:$I309,0)+1</f>
        <v>#N/A</v>
      </c>
      <c r="O309" s="2" t="e">
        <f>7-MATCH(O$1,Analisi!$C309:$I309,0)+1</f>
        <v>#N/A</v>
      </c>
      <c r="P309" s="2" t="e">
        <f>7-MATCH(P$1,Analisi!$C309:$I309,0)+1</f>
        <v>#N/A</v>
      </c>
      <c r="Q309" s="2" t="e">
        <f>7-MATCH(Q$1,Analisi!$C309:$I309,0)+1</f>
        <v>#N/A</v>
      </c>
      <c r="R309" s="2" t="e">
        <f>7-MATCH(R$1,Analisi!$C309:$I309,0)+1</f>
        <v>#N/A</v>
      </c>
      <c r="S309" s="2" t="e">
        <f>7-MATCH(S$1,Analisi!$C309:$I309,0)+1</f>
        <v>#N/A</v>
      </c>
    </row>
    <row r="310" spans="1:19" x14ac:dyDescent="0.3">
      <c r="A310" s="2"/>
      <c r="B310" s="2"/>
      <c r="C310" s="2"/>
      <c r="D310" s="2"/>
      <c r="E310" s="2"/>
      <c r="F310" s="2"/>
      <c r="G310" s="2"/>
      <c r="H310" s="2"/>
      <c r="I310" s="2"/>
      <c r="K310" s="2">
        <f t="shared" si="163"/>
        <v>0</v>
      </c>
      <c r="L310" s="2">
        <f t="shared" si="164"/>
        <v>0</v>
      </c>
      <c r="M310" s="2" t="e">
        <f>7-MATCH(M$1,Analisi!$C310:$I310,0)+1</f>
        <v>#N/A</v>
      </c>
      <c r="N310" s="2" t="e">
        <f>7-MATCH(N$1,Analisi!$C310:$I310,0)+1</f>
        <v>#N/A</v>
      </c>
      <c r="O310" s="2" t="e">
        <f>7-MATCH(O$1,Analisi!$C310:$I310,0)+1</f>
        <v>#N/A</v>
      </c>
      <c r="P310" s="2" t="e">
        <f>7-MATCH(P$1,Analisi!$C310:$I310,0)+1</f>
        <v>#N/A</v>
      </c>
      <c r="Q310" s="2" t="e">
        <f>7-MATCH(Q$1,Analisi!$C310:$I310,0)+1</f>
        <v>#N/A</v>
      </c>
      <c r="R310" s="2" t="e">
        <f>7-MATCH(R$1,Analisi!$C310:$I310,0)+1</f>
        <v>#N/A</v>
      </c>
      <c r="S310" s="2" t="e">
        <f>7-MATCH(S$1,Analisi!$C310:$I310,0)+1</f>
        <v>#N/A</v>
      </c>
    </row>
    <row r="311" spans="1:19" x14ac:dyDescent="0.3">
      <c r="A311" s="2"/>
      <c r="B311" s="2"/>
      <c r="C311" s="2"/>
      <c r="D311" s="2"/>
      <c r="E311" s="2"/>
      <c r="F311" s="2"/>
      <c r="G311" s="2"/>
      <c r="H311" s="2"/>
      <c r="I311" s="2"/>
      <c r="K311" s="2">
        <f t="shared" si="163"/>
        <v>0</v>
      </c>
      <c r="L311" s="2">
        <f t="shared" si="164"/>
        <v>0</v>
      </c>
      <c r="M311" s="2" t="e">
        <f>7-MATCH(M$1,Analisi!$C311:$I311,0)+1</f>
        <v>#N/A</v>
      </c>
      <c r="N311" s="2" t="e">
        <f>7-MATCH(N$1,Analisi!$C311:$I311,0)+1</f>
        <v>#N/A</v>
      </c>
      <c r="O311" s="2" t="e">
        <f>7-MATCH(O$1,Analisi!$C311:$I311,0)+1</f>
        <v>#N/A</v>
      </c>
      <c r="P311" s="2" t="e">
        <f>7-MATCH(P$1,Analisi!$C311:$I311,0)+1</f>
        <v>#N/A</v>
      </c>
      <c r="Q311" s="2" t="e">
        <f>7-MATCH(Q$1,Analisi!$C311:$I311,0)+1</f>
        <v>#N/A</v>
      </c>
      <c r="R311" s="2" t="e">
        <f>7-MATCH(R$1,Analisi!$C311:$I311,0)+1</f>
        <v>#N/A</v>
      </c>
      <c r="S311" s="2" t="e">
        <f>7-MATCH(S$1,Analisi!$C311:$I311,0)+1</f>
        <v>#N/A</v>
      </c>
    </row>
    <row r="312" spans="1:19" x14ac:dyDescent="0.3">
      <c r="A312" s="2"/>
      <c r="B312" s="2"/>
      <c r="C312" s="2"/>
      <c r="D312" s="2"/>
      <c r="E312" s="2"/>
      <c r="F312" s="2"/>
      <c r="G312" s="2"/>
      <c r="H312" s="2"/>
      <c r="I312" s="2"/>
      <c r="K312" s="2">
        <f t="shared" si="163"/>
        <v>0</v>
      </c>
      <c r="L312" s="2">
        <f t="shared" si="164"/>
        <v>0</v>
      </c>
      <c r="M312" s="2" t="e">
        <f>7-MATCH(M$1,Analisi!$C312:$I312,0)+1</f>
        <v>#N/A</v>
      </c>
      <c r="N312" s="2" t="e">
        <f>7-MATCH(N$1,Analisi!$C312:$I312,0)+1</f>
        <v>#N/A</v>
      </c>
      <c r="O312" s="2" t="e">
        <f>7-MATCH(O$1,Analisi!$C312:$I312,0)+1</f>
        <v>#N/A</v>
      </c>
      <c r="P312" s="2" t="e">
        <f>7-MATCH(P$1,Analisi!$C312:$I312,0)+1</f>
        <v>#N/A</v>
      </c>
      <c r="Q312" s="2" t="e">
        <f>7-MATCH(Q$1,Analisi!$C312:$I312,0)+1</f>
        <v>#N/A</v>
      </c>
      <c r="R312" s="2" t="e">
        <f>7-MATCH(R$1,Analisi!$C312:$I312,0)+1</f>
        <v>#N/A</v>
      </c>
      <c r="S312" s="2" t="e">
        <f>7-MATCH(S$1,Analisi!$C312:$I312,0)+1</f>
        <v>#N/A</v>
      </c>
    </row>
    <row r="313" spans="1:19" x14ac:dyDescent="0.3">
      <c r="A313" s="2"/>
      <c r="B313" s="2"/>
      <c r="C313" s="2"/>
      <c r="D313" s="2"/>
      <c r="E313" s="2"/>
      <c r="F313" s="2"/>
      <c r="G313" s="2"/>
      <c r="H313" s="2"/>
      <c r="I313" s="2"/>
      <c r="K313" s="2">
        <f t="shared" si="163"/>
        <v>0</v>
      </c>
      <c r="L313" s="2">
        <f t="shared" si="164"/>
        <v>0</v>
      </c>
      <c r="M313" s="2" t="e">
        <f>7-MATCH(M$1,Analisi!$C313:$I313,0)+1</f>
        <v>#N/A</v>
      </c>
      <c r="N313" s="2" t="e">
        <f>7-MATCH(N$1,Analisi!$C313:$I313,0)+1</f>
        <v>#N/A</v>
      </c>
      <c r="O313" s="2" t="e">
        <f>7-MATCH(O$1,Analisi!$C313:$I313,0)+1</f>
        <v>#N/A</v>
      </c>
      <c r="P313" s="2" t="e">
        <f>7-MATCH(P$1,Analisi!$C313:$I313,0)+1</f>
        <v>#N/A</v>
      </c>
      <c r="Q313" s="2" t="e">
        <f>7-MATCH(Q$1,Analisi!$C313:$I313,0)+1</f>
        <v>#N/A</v>
      </c>
      <c r="R313" s="2" t="e">
        <f>7-MATCH(R$1,Analisi!$C313:$I313,0)+1</f>
        <v>#N/A</v>
      </c>
      <c r="S313" s="2" t="e">
        <f>7-MATCH(S$1,Analisi!$C313:$I313,0)+1</f>
        <v>#N/A</v>
      </c>
    </row>
    <row r="314" spans="1:19" x14ac:dyDescent="0.3">
      <c r="A314" s="2"/>
      <c r="B314" s="2"/>
      <c r="C314" s="2"/>
      <c r="D314" s="2"/>
      <c r="E314" s="2"/>
      <c r="F314" s="2"/>
      <c r="G314" s="2"/>
      <c r="H314" s="2"/>
      <c r="I314" s="2"/>
      <c r="K314" s="2">
        <f t="shared" si="163"/>
        <v>0</v>
      </c>
      <c r="L314" s="2">
        <f t="shared" si="164"/>
        <v>0</v>
      </c>
      <c r="M314" s="2" t="e">
        <f>7-MATCH(M$1,Analisi!$C314:$I314,0)+1</f>
        <v>#N/A</v>
      </c>
      <c r="N314" s="2" t="e">
        <f>7-MATCH(N$1,Analisi!$C314:$I314,0)+1</f>
        <v>#N/A</v>
      </c>
      <c r="O314" s="2" t="e">
        <f>7-MATCH(O$1,Analisi!$C314:$I314,0)+1</f>
        <v>#N/A</v>
      </c>
      <c r="P314" s="2" t="e">
        <f>7-MATCH(P$1,Analisi!$C314:$I314,0)+1</f>
        <v>#N/A</v>
      </c>
      <c r="Q314" s="2" t="e">
        <f>7-MATCH(Q$1,Analisi!$C314:$I314,0)+1</f>
        <v>#N/A</v>
      </c>
      <c r="R314" s="2" t="e">
        <f>7-MATCH(R$1,Analisi!$C314:$I314,0)+1</f>
        <v>#N/A</v>
      </c>
      <c r="S314" s="2" t="e">
        <f>7-MATCH(S$1,Analisi!$C314:$I314,0)+1</f>
        <v>#N/A</v>
      </c>
    </row>
    <row r="315" spans="1:19" x14ac:dyDescent="0.3">
      <c r="A315" s="2"/>
      <c r="B315" s="2"/>
      <c r="C315" s="2"/>
      <c r="D315" s="2"/>
      <c r="E315" s="2"/>
      <c r="F315" s="2"/>
      <c r="G315" s="2"/>
      <c r="H315" s="2"/>
      <c r="I315" s="2"/>
      <c r="K315" s="2">
        <f t="shared" si="163"/>
        <v>0</v>
      </c>
      <c r="L315" s="2">
        <f t="shared" si="164"/>
        <v>0</v>
      </c>
      <c r="M315" s="2" t="e">
        <f>7-MATCH(M$1,Analisi!$C315:$I315,0)+1</f>
        <v>#N/A</v>
      </c>
      <c r="N315" s="2" t="e">
        <f>7-MATCH(N$1,Analisi!$C315:$I315,0)+1</f>
        <v>#N/A</v>
      </c>
      <c r="O315" s="2" t="e">
        <f>7-MATCH(O$1,Analisi!$C315:$I315,0)+1</f>
        <v>#N/A</v>
      </c>
      <c r="P315" s="2" t="e">
        <f>7-MATCH(P$1,Analisi!$C315:$I315,0)+1</f>
        <v>#N/A</v>
      </c>
      <c r="Q315" s="2" t="e">
        <f>7-MATCH(Q$1,Analisi!$C315:$I315,0)+1</f>
        <v>#N/A</v>
      </c>
      <c r="R315" s="2" t="e">
        <f>7-MATCH(R$1,Analisi!$C315:$I315,0)+1</f>
        <v>#N/A</v>
      </c>
      <c r="S315" s="2" t="e">
        <f>7-MATCH(S$1,Analisi!$C315:$I315,0)+1</f>
        <v>#N/A</v>
      </c>
    </row>
    <row r="316" spans="1:19" x14ac:dyDescent="0.3">
      <c r="A316" s="2"/>
      <c r="B316" s="2"/>
      <c r="C316" s="2"/>
      <c r="D316" s="2"/>
      <c r="E316" s="2"/>
      <c r="F316" s="2"/>
      <c r="G316" s="2"/>
      <c r="H316" s="2"/>
      <c r="I316" s="2"/>
      <c r="K316" s="2">
        <f t="shared" si="163"/>
        <v>0</v>
      </c>
      <c r="L316" s="2">
        <f t="shared" si="164"/>
        <v>0</v>
      </c>
      <c r="M316" s="2" t="e">
        <f>7-MATCH(M$1,Analisi!$C316:$I316,0)+1</f>
        <v>#N/A</v>
      </c>
      <c r="N316" s="2" t="e">
        <f>7-MATCH(N$1,Analisi!$C316:$I316,0)+1</f>
        <v>#N/A</v>
      </c>
      <c r="O316" s="2" t="e">
        <f>7-MATCH(O$1,Analisi!$C316:$I316,0)+1</f>
        <v>#N/A</v>
      </c>
      <c r="P316" s="2" t="e">
        <f>7-MATCH(P$1,Analisi!$C316:$I316,0)+1</f>
        <v>#N/A</v>
      </c>
      <c r="Q316" s="2" t="e">
        <f>7-MATCH(Q$1,Analisi!$C316:$I316,0)+1</f>
        <v>#N/A</v>
      </c>
      <c r="R316" s="2" t="e">
        <f>7-MATCH(R$1,Analisi!$C316:$I316,0)+1</f>
        <v>#N/A</v>
      </c>
      <c r="S316" s="2" t="e">
        <f>7-MATCH(S$1,Analisi!$C316:$I316,0)+1</f>
        <v>#N/A</v>
      </c>
    </row>
    <row r="317" spans="1:19" x14ac:dyDescent="0.3">
      <c r="A317" s="2"/>
      <c r="B317" s="2"/>
      <c r="C317" s="2"/>
      <c r="D317" s="2"/>
      <c r="E317" s="2"/>
      <c r="F317" s="2"/>
      <c r="G317" s="2"/>
      <c r="H317" s="2"/>
      <c r="I317" s="2"/>
      <c r="K317" s="2">
        <f t="shared" si="163"/>
        <v>0</v>
      </c>
      <c r="L317" s="2">
        <f t="shared" si="164"/>
        <v>0</v>
      </c>
      <c r="M317" s="2" t="e">
        <f>7-MATCH(M$1,Analisi!$C317:$I317,0)+1</f>
        <v>#N/A</v>
      </c>
      <c r="N317" s="2" t="e">
        <f>7-MATCH(N$1,Analisi!$C317:$I317,0)+1</f>
        <v>#N/A</v>
      </c>
      <c r="O317" s="2" t="e">
        <f>7-MATCH(O$1,Analisi!$C317:$I317,0)+1</f>
        <v>#N/A</v>
      </c>
      <c r="P317" s="2" t="e">
        <f>7-MATCH(P$1,Analisi!$C317:$I317,0)+1</f>
        <v>#N/A</v>
      </c>
      <c r="Q317" s="2" t="e">
        <f>7-MATCH(Q$1,Analisi!$C317:$I317,0)+1</f>
        <v>#N/A</v>
      </c>
      <c r="R317" s="2" t="e">
        <f>7-MATCH(R$1,Analisi!$C317:$I317,0)+1</f>
        <v>#N/A</v>
      </c>
      <c r="S317" s="2" t="e">
        <f>7-MATCH(S$1,Analisi!$C317:$I317,0)+1</f>
        <v>#N/A</v>
      </c>
    </row>
    <row r="318" spans="1:19" x14ac:dyDescent="0.3">
      <c r="A318" s="2"/>
      <c r="B318" s="2"/>
      <c r="C318" s="2"/>
      <c r="D318" s="2"/>
      <c r="E318" s="2"/>
      <c r="F318" s="2"/>
      <c r="G318" s="2"/>
      <c r="H318" s="2"/>
      <c r="I318" s="2"/>
      <c r="K318" s="2">
        <f t="shared" si="163"/>
        <v>0</v>
      </c>
      <c r="L318" s="2">
        <f t="shared" si="164"/>
        <v>0</v>
      </c>
      <c r="M318" s="2" t="e">
        <f>7-MATCH(M$1,Analisi!$C318:$I318,0)+1</f>
        <v>#N/A</v>
      </c>
      <c r="N318" s="2" t="e">
        <f>7-MATCH(N$1,Analisi!$C318:$I318,0)+1</f>
        <v>#N/A</v>
      </c>
      <c r="O318" s="2" t="e">
        <f>7-MATCH(O$1,Analisi!$C318:$I318,0)+1</f>
        <v>#N/A</v>
      </c>
      <c r="P318" s="2" t="e">
        <f>7-MATCH(P$1,Analisi!$C318:$I318,0)+1</f>
        <v>#N/A</v>
      </c>
      <c r="Q318" s="2" t="e">
        <f>7-MATCH(Q$1,Analisi!$C318:$I318,0)+1</f>
        <v>#N/A</v>
      </c>
      <c r="R318" s="2" t="e">
        <f>7-MATCH(R$1,Analisi!$C318:$I318,0)+1</f>
        <v>#N/A</v>
      </c>
      <c r="S318" s="2" t="e">
        <f>7-MATCH(S$1,Analisi!$C318:$I318,0)+1</f>
        <v>#N/A</v>
      </c>
    </row>
    <row r="319" spans="1:19" x14ac:dyDescent="0.3">
      <c r="A319" s="2"/>
      <c r="B319" s="2"/>
      <c r="C319" s="2"/>
      <c r="D319" s="2"/>
      <c r="E319" s="2"/>
      <c r="F319" s="2"/>
      <c r="G319" s="2"/>
      <c r="H319" s="2"/>
      <c r="I319" s="2"/>
      <c r="K319" s="2">
        <f t="shared" si="163"/>
        <v>0</v>
      </c>
      <c r="L319" s="2">
        <f t="shared" si="164"/>
        <v>0</v>
      </c>
      <c r="M319" s="2" t="e">
        <f>7-MATCH(M$1,Analisi!$C319:$I319,0)+1</f>
        <v>#N/A</v>
      </c>
      <c r="N319" s="2" t="e">
        <f>7-MATCH(N$1,Analisi!$C319:$I319,0)+1</f>
        <v>#N/A</v>
      </c>
      <c r="O319" s="2" t="e">
        <f>7-MATCH(O$1,Analisi!$C319:$I319,0)+1</f>
        <v>#N/A</v>
      </c>
      <c r="P319" s="2" t="e">
        <f>7-MATCH(P$1,Analisi!$C319:$I319,0)+1</f>
        <v>#N/A</v>
      </c>
      <c r="Q319" s="2" t="e">
        <f>7-MATCH(Q$1,Analisi!$C319:$I319,0)+1</f>
        <v>#N/A</v>
      </c>
      <c r="R319" s="2" t="e">
        <f>7-MATCH(R$1,Analisi!$C319:$I319,0)+1</f>
        <v>#N/A</v>
      </c>
      <c r="S319" s="2" t="e">
        <f>7-MATCH(S$1,Analisi!$C319:$I319,0)+1</f>
        <v>#N/A</v>
      </c>
    </row>
    <row r="320" spans="1:19" x14ac:dyDescent="0.3">
      <c r="A320" s="2"/>
      <c r="B320" s="2"/>
      <c r="C320" s="2"/>
      <c r="D320" s="2"/>
      <c r="E320" s="2"/>
      <c r="F320" s="2"/>
      <c r="G320" s="2"/>
      <c r="H320" s="2"/>
      <c r="I320" s="2"/>
      <c r="K320" s="2">
        <f t="shared" si="163"/>
        <v>0</v>
      </c>
      <c r="L320" s="2">
        <f t="shared" si="164"/>
        <v>0</v>
      </c>
      <c r="M320" s="2" t="e">
        <f>7-MATCH(M$1,Analisi!$C320:$I320,0)+1</f>
        <v>#N/A</v>
      </c>
      <c r="N320" s="2" t="e">
        <f>7-MATCH(N$1,Analisi!$C320:$I320,0)+1</f>
        <v>#N/A</v>
      </c>
      <c r="O320" s="2" t="e">
        <f>7-MATCH(O$1,Analisi!$C320:$I320,0)+1</f>
        <v>#N/A</v>
      </c>
      <c r="P320" s="2" t="e">
        <f>7-MATCH(P$1,Analisi!$C320:$I320,0)+1</f>
        <v>#N/A</v>
      </c>
      <c r="Q320" s="2" t="e">
        <f>7-MATCH(Q$1,Analisi!$C320:$I320,0)+1</f>
        <v>#N/A</v>
      </c>
      <c r="R320" s="2" t="e">
        <f>7-MATCH(R$1,Analisi!$C320:$I320,0)+1</f>
        <v>#N/A</v>
      </c>
      <c r="S320" s="2" t="e">
        <f>7-MATCH(S$1,Analisi!$C320:$I320,0)+1</f>
        <v>#N/A</v>
      </c>
    </row>
    <row r="321" spans="1:19" x14ac:dyDescent="0.3">
      <c r="A321" s="2"/>
      <c r="B321" s="2"/>
      <c r="C321" s="2"/>
      <c r="D321" s="2"/>
      <c r="E321" s="2"/>
      <c r="F321" s="2"/>
      <c r="G321" s="2"/>
      <c r="H321" s="2"/>
      <c r="I321" s="2"/>
      <c r="K321" s="2">
        <f t="shared" si="163"/>
        <v>0</v>
      </c>
      <c r="L321" s="2">
        <f t="shared" si="164"/>
        <v>0</v>
      </c>
      <c r="M321" s="2" t="e">
        <f>7-MATCH(M$1,Analisi!$C321:$I321,0)+1</f>
        <v>#N/A</v>
      </c>
      <c r="N321" s="2" t="e">
        <f>7-MATCH(N$1,Analisi!$C321:$I321,0)+1</f>
        <v>#N/A</v>
      </c>
      <c r="O321" s="2" t="e">
        <f>7-MATCH(O$1,Analisi!$C321:$I321,0)+1</f>
        <v>#N/A</v>
      </c>
      <c r="P321" s="2" t="e">
        <f>7-MATCH(P$1,Analisi!$C321:$I321,0)+1</f>
        <v>#N/A</v>
      </c>
      <c r="Q321" s="2" t="e">
        <f>7-MATCH(Q$1,Analisi!$C321:$I321,0)+1</f>
        <v>#N/A</v>
      </c>
      <c r="R321" s="2" t="e">
        <f>7-MATCH(R$1,Analisi!$C321:$I321,0)+1</f>
        <v>#N/A</v>
      </c>
      <c r="S321" s="2" t="e">
        <f>7-MATCH(S$1,Analisi!$C321:$I321,0)+1</f>
        <v>#N/A</v>
      </c>
    </row>
    <row r="322" spans="1:19" x14ac:dyDescent="0.3">
      <c r="A322" s="2"/>
      <c r="B322" s="2"/>
      <c r="C322" s="2"/>
      <c r="D322" s="2"/>
      <c r="E322" s="2"/>
      <c r="F322" s="2"/>
      <c r="G322" s="2"/>
      <c r="H322" s="2"/>
      <c r="I322" s="2"/>
      <c r="K322" s="2">
        <f t="shared" si="163"/>
        <v>0</v>
      </c>
      <c r="L322" s="2">
        <f t="shared" si="164"/>
        <v>0</v>
      </c>
      <c r="M322" s="2" t="e">
        <f>7-MATCH(M$1,Analisi!$C322:$I322,0)+1</f>
        <v>#N/A</v>
      </c>
      <c r="N322" s="2" t="e">
        <f>7-MATCH(N$1,Analisi!$C322:$I322,0)+1</f>
        <v>#N/A</v>
      </c>
      <c r="O322" s="2" t="e">
        <f>7-MATCH(O$1,Analisi!$C322:$I322,0)+1</f>
        <v>#N/A</v>
      </c>
      <c r="P322" s="2" t="e">
        <f>7-MATCH(P$1,Analisi!$C322:$I322,0)+1</f>
        <v>#N/A</v>
      </c>
      <c r="Q322" s="2" t="e">
        <f>7-MATCH(Q$1,Analisi!$C322:$I322,0)+1</f>
        <v>#N/A</v>
      </c>
      <c r="R322" s="2" t="e">
        <f>7-MATCH(R$1,Analisi!$C322:$I322,0)+1</f>
        <v>#N/A</v>
      </c>
      <c r="S322" s="2" t="e">
        <f>7-MATCH(S$1,Analisi!$C322:$I322,0)+1</f>
        <v>#N/A</v>
      </c>
    </row>
    <row r="323" spans="1:19" x14ac:dyDescent="0.3">
      <c r="A323" s="2"/>
      <c r="B323" s="2"/>
      <c r="C323" s="2"/>
      <c r="D323" s="2"/>
      <c r="E323" s="2"/>
      <c r="F323" s="2"/>
      <c r="G323" s="2"/>
      <c r="H323" s="2"/>
      <c r="I323" s="2"/>
      <c r="K323" s="2">
        <f t="shared" si="163"/>
        <v>0</v>
      </c>
      <c r="L323" s="2">
        <f t="shared" si="164"/>
        <v>0</v>
      </c>
      <c r="M323" s="2" t="e">
        <f>7-MATCH(M$1,Analisi!$C323:$I323,0)+1</f>
        <v>#N/A</v>
      </c>
      <c r="N323" s="2" t="e">
        <f>7-MATCH(N$1,Analisi!$C323:$I323,0)+1</f>
        <v>#N/A</v>
      </c>
      <c r="O323" s="2" t="e">
        <f>7-MATCH(O$1,Analisi!$C323:$I323,0)+1</f>
        <v>#N/A</v>
      </c>
      <c r="P323" s="2" t="e">
        <f>7-MATCH(P$1,Analisi!$C323:$I323,0)+1</f>
        <v>#N/A</v>
      </c>
      <c r="Q323" s="2" t="e">
        <f>7-MATCH(Q$1,Analisi!$C323:$I323,0)+1</f>
        <v>#N/A</v>
      </c>
      <c r="R323" s="2" t="e">
        <f>7-MATCH(R$1,Analisi!$C323:$I323,0)+1</f>
        <v>#N/A</v>
      </c>
      <c r="S323" s="2" t="e">
        <f>7-MATCH(S$1,Analisi!$C323:$I323,0)+1</f>
        <v>#N/A</v>
      </c>
    </row>
    <row r="324" spans="1:19" x14ac:dyDescent="0.3">
      <c r="A324" s="2"/>
      <c r="B324" s="2"/>
      <c r="C324" s="2"/>
      <c r="D324" s="2"/>
      <c r="E324" s="2"/>
      <c r="F324" s="2"/>
      <c r="G324" s="2"/>
      <c r="H324" s="2"/>
      <c r="I324" s="2"/>
      <c r="K324" s="2">
        <f t="shared" si="163"/>
        <v>0</v>
      </c>
      <c r="L324" s="2">
        <f t="shared" si="164"/>
        <v>0</v>
      </c>
      <c r="M324" s="2" t="e">
        <f>7-MATCH(M$1,Analisi!$C324:$I324,0)+1</f>
        <v>#N/A</v>
      </c>
      <c r="N324" s="2" t="e">
        <f>7-MATCH(N$1,Analisi!$C324:$I324,0)+1</f>
        <v>#N/A</v>
      </c>
      <c r="O324" s="2" t="e">
        <f>7-MATCH(O$1,Analisi!$C324:$I324,0)+1</f>
        <v>#N/A</v>
      </c>
      <c r="P324" s="2" t="e">
        <f>7-MATCH(P$1,Analisi!$C324:$I324,0)+1</f>
        <v>#N/A</v>
      </c>
      <c r="Q324" s="2" t="e">
        <f>7-MATCH(Q$1,Analisi!$C324:$I324,0)+1</f>
        <v>#N/A</v>
      </c>
      <c r="R324" s="2" t="e">
        <f>7-MATCH(R$1,Analisi!$C324:$I324,0)+1</f>
        <v>#N/A</v>
      </c>
      <c r="S324" s="2" t="e">
        <f>7-MATCH(S$1,Analisi!$C324:$I324,0)+1</f>
        <v>#N/A</v>
      </c>
    </row>
    <row r="325" spans="1:19" x14ac:dyDescent="0.3">
      <c r="A325" s="2"/>
      <c r="B325" s="2"/>
      <c r="C325" s="2"/>
      <c r="D325" s="2"/>
      <c r="E325" s="2"/>
      <c r="F325" s="2"/>
      <c r="G325" s="2"/>
      <c r="H325" s="2"/>
      <c r="I325" s="2"/>
      <c r="K325" s="2">
        <f t="shared" si="163"/>
        <v>0</v>
      </c>
      <c r="L325" s="2">
        <f t="shared" si="164"/>
        <v>0</v>
      </c>
      <c r="M325" s="2" t="e">
        <f>7-MATCH(M$1,Analisi!$C325:$I325,0)+1</f>
        <v>#N/A</v>
      </c>
      <c r="N325" s="2" t="e">
        <f>7-MATCH(N$1,Analisi!$C325:$I325,0)+1</f>
        <v>#N/A</v>
      </c>
      <c r="O325" s="2" t="e">
        <f>7-MATCH(O$1,Analisi!$C325:$I325,0)+1</f>
        <v>#N/A</v>
      </c>
      <c r="P325" s="2" t="e">
        <f>7-MATCH(P$1,Analisi!$C325:$I325,0)+1</f>
        <v>#N/A</v>
      </c>
      <c r="Q325" s="2" t="e">
        <f>7-MATCH(Q$1,Analisi!$C325:$I325,0)+1</f>
        <v>#N/A</v>
      </c>
      <c r="R325" s="2" t="e">
        <f>7-MATCH(R$1,Analisi!$C325:$I325,0)+1</f>
        <v>#N/A</v>
      </c>
      <c r="S325" s="2" t="e">
        <f>7-MATCH(S$1,Analisi!$C325:$I325,0)+1</f>
        <v>#N/A</v>
      </c>
    </row>
    <row r="326" spans="1:19" x14ac:dyDescent="0.3">
      <c r="A326" s="2"/>
      <c r="B326" s="2"/>
      <c r="C326" s="2"/>
      <c r="D326" s="2"/>
      <c r="E326" s="2"/>
      <c r="F326" s="2"/>
      <c r="G326" s="2"/>
      <c r="H326" s="2"/>
      <c r="I326" s="2"/>
      <c r="K326" s="2">
        <f t="shared" si="163"/>
        <v>0</v>
      </c>
      <c r="L326" s="2">
        <f t="shared" si="164"/>
        <v>0</v>
      </c>
      <c r="M326" s="2" t="e">
        <f>7-MATCH(M$1,Analisi!$C326:$I326,0)+1</f>
        <v>#N/A</v>
      </c>
      <c r="N326" s="2" t="e">
        <f>7-MATCH(N$1,Analisi!$C326:$I326,0)+1</f>
        <v>#N/A</v>
      </c>
      <c r="O326" s="2" t="e">
        <f>7-MATCH(O$1,Analisi!$C326:$I326,0)+1</f>
        <v>#N/A</v>
      </c>
      <c r="P326" s="2" t="e">
        <f>7-MATCH(P$1,Analisi!$C326:$I326,0)+1</f>
        <v>#N/A</v>
      </c>
      <c r="Q326" s="2" t="e">
        <f>7-MATCH(Q$1,Analisi!$C326:$I326,0)+1</f>
        <v>#N/A</v>
      </c>
      <c r="R326" s="2" t="e">
        <f>7-MATCH(R$1,Analisi!$C326:$I326,0)+1</f>
        <v>#N/A</v>
      </c>
      <c r="S326" s="2" t="e">
        <f>7-MATCH(S$1,Analisi!$C326:$I326,0)+1</f>
        <v>#N/A</v>
      </c>
    </row>
    <row r="327" spans="1:19" x14ac:dyDescent="0.3">
      <c r="A327" s="2"/>
      <c r="B327" s="2"/>
      <c r="C327" s="2"/>
      <c r="D327" s="2"/>
      <c r="E327" s="2"/>
      <c r="F327" s="2"/>
      <c r="G327" s="2"/>
      <c r="H327" s="2"/>
      <c r="I327" s="2"/>
      <c r="K327" s="2">
        <f t="shared" si="163"/>
        <v>0</v>
      </c>
      <c r="L327" s="2">
        <f t="shared" si="164"/>
        <v>0</v>
      </c>
      <c r="M327" s="2" t="e">
        <f>7-MATCH(M$1,Analisi!$C327:$I327,0)+1</f>
        <v>#N/A</v>
      </c>
      <c r="N327" s="2" t="e">
        <f>7-MATCH(N$1,Analisi!$C327:$I327,0)+1</f>
        <v>#N/A</v>
      </c>
      <c r="O327" s="2" t="e">
        <f>7-MATCH(O$1,Analisi!$C327:$I327,0)+1</f>
        <v>#N/A</v>
      </c>
      <c r="P327" s="2" t="e">
        <f>7-MATCH(P$1,Analisi!$C327:$I327,0)+1</f>
        <v>#N/A</v>
      </c>
      <c r="Q327" s="2" t="e">
        <f>7-MATCH(Q$1,Analisi!$C327:$I327,0)+1</f>
        <v>#N/A</v>
      </c>
      <c r="R327" s="2" t="e">
        <f>7-MATCH(R$1,Analisi!$C327:$I327,0)+1</f>
        <v>#N/A</v>
      </c>
      <c r="S327" s="2" t="e">
        <f>7-MATCH(S$1,Analisi!$C327:$I327,0)+1</f>
        <v>#N/A</v>
      </c>
    </row>
    <row r="328" spans="1:19" x14ac:dyDescent="0.3">
      <c r="A328" s="2"/>
      <c r="B328" s="2"/>
      <c r="C328" s="2"/>
      <c r="D328" s="2"/>
      <c r="E328" s="2"/>
      <c r="F328" s="2"/>
      <c r="G328" s="2"/>
      <c r="H328" s="2"/>
      <c r="I328" s="2"/>
      <c r="K328" s="2">
        <f t="shared" si="163"/>
        <v>0</v>
      </c>
      <c r="L328" s="2">
        <f t="shared" si="164"/>
        <v>0</v>
      </c>
      <c r="M328" s="2" t="e">
        <f>7-MATCH(M$1,Analisi!$C328:$I328,0)+1</f>
        <v>#N/A</v>
      </c>
      <c r="N328" s="2" t="e">
        <f>7-MATCH(N$1,Analisi!$C328:$I328,0)+1</f>
        <v>#N/A</v>
      </c>
      <c r="O328" s="2" t="e">
        <f>7-MATCH(O$1,Analisi!$C328:$I328,0)+1</f>
        <v>#N/A</v>
      </c>
      <c r="P328" s="2" t="e">
        <f>7-MATCH(P$1,Analisi!$C328:$I328,0)+1</f>
        <v>#N/A</v>
      </c>
      <c r="Q328" s="2" t="e">
        <f>7-MATCH(Q$1,Analisi!$C328:$I328,0)+1</f>
        <v>#N/A</v>
      </c>
      <c r="R328" s="2" t="e">
        <f>7-MATCH(R$1,Analisi!$C328:$I328,0)+1</f>
        <v>#N/A</v>
      </c>
      <c r="S328" s="2" t="e">
        <f>7-MATCH(S$1,Analisi!$C328:$I328,0)+1</f>
        <v>#N/A</v>
      </c>
    </row>
    <row r="329" spans="1:19" x14ac:dyDescent="0.3">
      <c r="A329" s="2"/>
      <c r="B329" s="2"/>
      <c r="C329" s="2"/>
      <c r="D329" s="2"/>
      <c r="E329" s="2"/>
      <c r="F329" s="2"/>
      <c r="G329" s="2"/>
      <c r="H329" s="2"/>
      <c r="I329" s="2"/>
      <c r="K329" s="2">
        <f t="shared" si="163"/>
        <v>0</v>
      </c>
      <c r="L329" s="2">
        <f t="shared" si="164"/>
        <v>0</v>
      </c>
      <c r="M329" s="2" t="e">
        <f>7-MATCH(M$1,Analisi!$C329:$I329,0)+1</f>
        <v>#N/A</v>
      </c>
      <c r="N329" s="2" t="e">
        <f>7-MATCH(N$1,Analisi!$C329:$I329,0)+1</f>
        <v>#N/A</v>
      </c>
      <c r="O329" s="2" t="e">
        <f>7-MATCH(O$1,Analisi!$C329:$I329,0)+1</f>
        <v>#N/A</v>
      </c>
      <c r="P329" s="2" t="e">
        <f>7-MATCH(P$1,Analisi!$C329:$I329,0)+1</f>
        <v>#N/A</v>
      </c>
      <c r="Q329" s="2" t="e">
        <f>7-MATCH(Q$1,Analisi!$C329:$I329,0)+1</f>
        <v>#N/A</v>
      </c>
      <c r="R329" s="2" t="e">
        <f>7-MATCH(R$1,Analisi!$C329:$I329,0)+1</f>
        <v>#N/A</v>
      </c>
      <c r="S329" s="2" t="e">
        <f>7-MATCH(S$1,Analisi!$C329:$I329,0)+1</f>
        <v>#N/A</v>
      </c>
    </row>
    <row r="330" spans="1:19" x14ac:dyDescent="0.3">
      <c r="A330" s="2"/>
      <c r="B330" s="2"/>
      <c r="C330" s="2"/>
      <c r="D330" s="2"/>
      <c r="E330" s="2"/>
      <c r="F330" s="2"/>
      <c r="G330" s="2"/>
      <c r="H330" s="2"/>
      <c r="I330" s="2"/>
      <c r="K330" s="2">
        <f t="shared" si="163"/>
        <v>0</v>
      </c>
      <c r="L330" s="2">
        <f t="shared" si="164"/>
        <v>0</v>
      </c>
      <c r="M330" s="2" t="e">
        <f>7-MATCH(M$1,Analisi!$C330:$I330,0)+1</f>
        <v>#N/A</v>
      </c>
      <c r="N330" s="2" t="e">
        <f>7-MATCH(N$1,Analisi!$C330:$I330,0)+1</f>
        <v>#N/A</v>
      </c>
      <c r="O330" s="2" t="e">
        <f>7-MATCH(O$1,Analisi!$C330:$I330,0)+1</f>
        <v>#N/A</v>
      </c>
      <c r="P330" s="2" t="e">
        <f>7-MATCH(P$1,Analisi!$C330:$I330,0)+1</f>
        <v>#N/A</v>
      </c>
      <c r="Q330" s="2" t="e">
        <f>7-MATCH(Q$1,Analisi!$C330:$I330,0)+1</f>
        <v>#N/A</v>
      </c>
      <c r="R330" s="2" t="e">
        <f>7-MATCH(R$1,Analisi!$C330:$I330,0)+1</f>
        <v>#N/A</v>
      </c>
      <c r="S330" s="2" t="e">
        <f>7-MATCH(S$1,Analisi!$C330:$I330,0)+1</f>
        <v>#N/A</v>
      </c>
    </row>
    <row r="331" spans="1:19" x14ac:dyDescent="0.3">
      <c r="A331" s="2"/>
      <c r="B331" s="2"/>
      <c r="C331" s="2"/>
      <c r="D331" s="2"/>
      <c r="E331" s="2"/>
      <c r="F331" s="2"/>
      <c r="G331" s="2"/>
      <c r="H331" s="2"/>
      <c r="I331" s="2"/>
      <c r="K331" s="2">
        <f t="shared" si="163"/>
        <v>0</v>
      </c>
      <c r="L331" s="2">
        <f t="shared" si="164"/>
        <v>0</v>
      </c>
      <c r="M331" s="2" t="e">
        <f>7-MATCH(M$1,Analisi!$C331:$I331,0)+1</f>
        <v>#N/A</v>
      </c>
      <c r="N331" s="2" t="e">
        <f>7-MATCH(N$1,Analisi!$C331:$I331,0)+1</f>
        <v>#N/A</v>
      </c>
      <c r="O331" s="2" t="e">
        <f>7-MATCH(O$1,Analisi!$C331:$I331,0)+1</f>
        <v>#N/A</v>
      </c>
      <c r="P331" s="2" t="e">
        <f>7-MATCH(P$1,Analisi!$C331:$I331,0)+1</f>
        <v>#N/A</v>
      </c>
      <c r="Q331" s="2" t="e">
        <f>7-MATCH(Q$1,Analisi!$C331:$I331,0)+1</f>
        <v>#N/A</v>
      </c>
      <c r="R331" s="2" t="e">
        <f>7-MATCH(R$1,Analisi!$C331:$I331,0)+1</f>
        <v>#N/A</v>
      </c>
      <c r="S331" s="2" t="e">
        <f>7-MATCH(S$1,Analisi!$C331:$I331,0)+1</f>
        <v>#N/A</v>
      </c>
    </row>
    <row r="332" spans="1:19" x14ac:dyDescent="0.3">
      <c r="A332" s="2"/>
      <c r="B332" s="2"/>
      <c r="C332" s="2"/>
      <c r="D332" s="2"/>
      <c r="E332" s="2"/>
      <c r="F332" s="2"/>
      <c r="G332" s="2"/>
      <c r="H332" s="2"/>
      <c r="I332" s="2"/>
      <c r="K332" s="2">
        <f t="shared" si="163"/>
        <v>0</v>
      </c>
      <c r="L332" s="2">
        <f t="shared" si="164"/>
        <v>0</v>
      </c>
      <c r="M332" s="2" t="e">
        <f>7-MATCH(M$1,Analisi!$C332:$I332,0)+1</f>
        <v>#N/A</v>
      </c>
      <c r="N332" s="2" t="e">
        <f>7-MATCH(N$1,Analisi!$C332:$I332,0)+1</f>
        <v>#N/A</v>
      </c>
      <c r="O332" s="2" t="e">
        <f>7-MATCH(O$1,Analisi!$C332:$I332,0)+1</f>
        <v>#N/A</v>
      </c>
      <c r="P332" s="2" t="e">
        <f>7-MATCH(P$1,Analisi!$C332:$I332,0)+1</f>
        <v>#N/A</v>
      </c>
      <c r="Q332" s="2" t="e">
        <f>7-MATCH(Q$1,Analisi!$C332:$I332,0)+1</f>
        <v>#N/A</v>
      </c>
      <c r="R332" s="2" t="e">
        <f>7-MATCH(R$1,Analisi!$C332:$I332,0)+1</f>
        <v>#N/A</v>
      </c>
      <c r="S332" s="2" t="e">
        <f>7-MATCH(S$1,Analisi!$C332:$I332,0)+1</f>
        <v>#N/A</v>
      </c>
    </row>
    <row r="333" spans="1:19" x14ac:dyDescent="0.3">
      <c r="A333" s="2"/>
      <c r="B333" s="2"/>
      <c r="C333" s="2"/>
      <c r="D333" s="2"/>
      <c r="E333" s="2"/>
      <c r="F333" s="2"/>
      <c r="G333" s="2"/>
      <c r="H333" s="2"/>
      <c r="I333" s="2"/>
      <c r="K333" s="2">
        <f t="shared" si="163"/>
        <v>0</v>
      </c>
      <c r="L333" s="2">
        <f t="shared" si="164"/>
        <v>0</v>
      </c>
      <c r="M333" s="2" t="e">
        <f>7-MATCH(M$1,Analisi!$C333:$I333,0)+1</f>
        <v>#N/A</v>
      </c>
      <c r="N333" s="2" t="e">
        <f>7-MATCH(N$1,Analisi!$C333:$I333,0)+1</f>
        <v>#N/A</v>
      </c>
      <c r="O333" s="2" t="e">
        <f>7-MATCH(O$1,Analisi!$C333:$I333,0)+1</f>
        <v>#N/A</v>
      </c>
      <c r="P333" s="2" t="e">
        <f>7-MATCH(P$1,Analisi!$C333:$I333,0)+1</f>
        <v>#N/A</v>
      </c>
      <c r="Q333" s="2" t="e">
        <f>7-MATCH(Q$1,Analisi!$C333:$I333,0)+1</f>
        <v>#N/A</v>
      </c>
      <c r="R333" s="2" t="e">
        <f>7-MATCH(R$1,Analisi!$C333:$I333,0)+1</f>
        <v>#N/A</v>
      </c>
      <c r="S333" s="2" t="e">
        <f>7-MATCH(S$1,Analisi!$C333:$I333,0)+1</f>
        <v>#N/A</v>
      </c>
    </row>
    <row r="334" spans="1:19" x14ac:dyDescent="0.3">
      <c r="A334" s="2"/>
      <c r="B334" s="2"/>
      <c r="C334" s="2"/>
      <c r="D334" s="2"/>
      <c r="E334" s="2"/>
      <c r="F334" s="2"/>
      <c r="G334" s="2"/>
      <c r="H334" s="2"/>
      <c r="I334" s="2"/>
      <c r="K334" s="2">
        <f t="shared" si="163"/>
        <v>0</v>
      </c>
      <c r="L334" s="2">
        <f t="shared" si="164"/>
        <v>0</v>
      </c>
      <c r="M334" s="2" t="e">
        <f>7-MATCH(M$1,Analisi!$C334:$I334,0)+1</f>
        <v>#N/A</v>
      </c>
      <c r="N334" s="2" t="e">
        <f>7-MATCH(N$1,Analisi!$C334:$I334,0)+1</f>
        <v>#N/A</v>
      </c>
      <c r="O334" s="2" t="e">
        <f>7-MATCH(O$1,Analisi!$C334:$I334,0)+1</f>
        <v>#N/A</v>
      </c>
      <c r="P334" s="2" t="e">
        <f>7-MATCH(P$1,Analisi!$C334:$I334,0)+1</f>
        <v>#N/A</v>
      </c>
      <c r="Q334" s="2" t="e">
        <f>7-MATCH(Q$1,Analisi!$C334:$I334,0)+1</f>
        <v>#N/A</v>
      </c>
      <c r="R334" s="2" t="e">
        <f>7-MATCH(R$1,Analisi!$C334:$I334,0)+1</f>
        <v>#N/A</v>
      </c>
      <c r="S334" s="2" t="e">
        <f>7-MATCH(S$1,Analisi!$C334:$I334,0)+1</f>
        <v>#N/A</v>
      </c>
    </row>
    <row r="335" spans="1:19" x14ac:dyDescent="0.3">
      <c r="A335" s="2"/>
      <c r="B335" s="2"/>
      <c r="C335" s="2"/>
      <c r="D335" s="2"/>
      <c r="E335" s="2"/>
      <c r="F335" s="2"/>
      <c r="G335" s="2"/>
      <c r="H335" s="2"/>
      <c r="I335" s="2"/>
      <c r="K335" s="2">
        <f t="shared" si="163"/>
        <v>0</v>
      </c>
      <c r="L335" s="2">
        <f t="shared" si="164"/>
        <v>0</v>
      </c>
      <c r="M335" s="2" t="e">
        <f>7-MATCH(M$1,Analisi!$C335:$I335,0)+1</f>
        <v>#N/A</v>
      </c>
      <c r="N335" s="2" t="e">
        <f>7-MATCH(N$1,Analisi!$C335:$I335,0)+1</f>
        <v>#N/A</v>
      </c>
      <c r="O335" s="2" t="e">
        <f>7-MATCH(O$1,Analisi!$C335:$I335,0)+1</f>
        <v>#N/A</v>
      </c>
      <c r="P335" s="2" t="e">
        <f>7-MATCH(P$1,Analisi!$C335:$I335,0)+1</f>
        <v>#N/A</v>
      </c>
      <c r="Q335" s="2" t="e">
        <f>7-MATCH(Q$1,Analisi!$C335:$I335,0)+1</f>
        <v>#N/A</v>
      </c>
      <c r="R335" s="2" t="e">
        <f>7-MATCH(R$1,Analisi!$C335:$I335,0)+1</f>
        <v>#N/A</v>
      </c>
      <c r="S335" s="2" t="e">
        <f>7-MATCH(S$1,Analisi!$C335:$I335,0)+1</f>
        <v>#N/A</v>
      </c>
    </row>
    <row r="336" spans="1:19" x14ac:dyDescent="0.3">
      <c r="A336" s="2"/>
      <c r="B336" s="2"/>
      <c r="C336" s="2"/>
      <c r="D336" s="2"/>
      <c r="E336" s="2"/>
      <c r="F336" s="2"/>
      <c r="G336" s="2"/>
      <c r="H336" s="2"/>
      <c r="I336" s="2"/>
      <c r="K336" s="2">
        <f t="shared" si="163"/>
        <v>0</v>
      </c>
      <c r="L336" s="2">
        <f t="shared" si="164"/>
        <v>0</v>
      </c>
      <c r="M336" s="2" t="e">
        <f>7-MATCH(M$1,Analisi!$C336:$I336,0)+1</f>
        <v>#N/A</v>
      </c>
      <c r="N336" s="2" t="e">
        <f>7-MATCH(N$1,Analisi!$C336:$I336,0)+1</f>
        <v>#N/A</v>
      </c>
      <c r="O336" s="2" t="e">
        <f>7-MATCH(O$1,Analisi!$C336:$I336,0)+1</f>
        <v>#N/A</v>
      </c>
      <c r="P336" s="2" t="e">
        <f>7-MATCH(P$1,Analisi!$C336:$I336,0)+1</f>
        <v>#N/A</v>
      </c>
      <c r="Q336" s="2" t="e">
        <f>7-MATCH(Q$1,Analisi!$C336:$I336,0)+1</f>
        <v>#N/A</v>
      </c>
      <c r="R336" s="2" t="e">
        <f>7-MATCH(R$1,Analisi!$C336:$I336,0)+1</f>
        <v>#N/A</v>
      </c>
      <c r="S336" s="2" t="e">
        <f>7-MATCH(S$1,Analisi!$C336:$I336,0)+1</f>
        <v>#N/A</v>
      </c>
    </row>
    <row r="337" spans="1:19" x14ac:dyDescent="0.3">
      <c r="A337" s="2"/>
      <c r="B337" s="2"/>
      <c r="C337" s="2"/>
      <c r="D337" s="2"/>
      <c r="E337" s="2"/>
      <c r="F337" s="2"/>
      <c r="G337" s="2"/>
      <c r="H337" s="2"/>
      <c r="I337" s="2"/>
      <c r="K337" s="2">
        <f t="shared" si="163"/>
        <v>0</v>
      </c>
      <c r="L337" s="2">
        <f t="shared" si="164"/>
        <v>0</v>
      </c>
      <c r="M337" s="2" t="e">
        <f>7-MATCH(M$1,Analisi!$C337:$I337,0)+1</f>
        <v>#N/A</v>
      </c>
      <c r="N337" s="2" t="e">
        <f>7-MATCH(N$1,Analisi!$C337:$I337,0)+1</f>
        <v>#N/A</v>
      </c>
      <c r="O337" s="2" t="e">
        <f>7-MATCH(O$1,Analisi!$C337:$I337,0)+1</f>
        <v>#N/A</v>
      </c>
      <c r="P337" s="2" t="e">
        <f>7-MATCH(P$1,Analisi!$C337:$I337,0)+1</f>
        <v>#N/A</v>
      </c>
      <c r="Q337" s="2" t="e">
        <f>7-MATCH(Q$1,Analisi!$C337:$I337,0)+1</f>
        <v>#N/A</v>
      </c>
      <c r="R337" s="2" t="e">
        <f>7-MATCH(R$1,Analisi!$C337:$I337,0)+1</f>
        <v>#N/A</v>
      </c>
      <c r="S337" s="2" t="e">
        <f>7-MATCH(S$1,Analisi!$C337:$I337,0)+1</f>
        <v>#N/A</v>
      </c>
    </row>
    <row r="338" spans="1:19" x14ac:dyDescent="0.3">
      <c r="A338" s="2"/>
      <c r="B338" s="2"/>
      <c r="C338" s="2"/>
      <c r="D338" s="2"/>
      <c r="E338" s="2"/>
      <c r="F338" s="2"/>
      <c r="G338" s="2"/>
      <c r="H338" s="2"/>
      <c r="I338" s="2"/>
      <c r="K338" s="2">
        <f t="shared" si="163"/>
        <v>0</v>
      </c>
      <c r="L338" s="2">
        <f t="shared" si="164"/>
        <v>0</v>
      </c>
      <c r="M338" s="2" t="e">
        <f>7-MATCH(M$1,Analisi!$C338:$I338,0)+1</f>
        <v>#N/A</v>
      </c>
      <c r="N338" s="2" t="e">
        <f>7-MATCH(N$1,Analisi!$C338:$I338,0)+1</f>
        <v>#N/A</v>
      </c>
      <c r="O338" s="2" t="e">
        <f>7-MATCH(O$1,Analisi!$C338:$I338,0)+1</f>
        <v>#N/A</v>
      </c>
      <c r="P338" s="2" t="e">
        <f>7-MATCH(P$1,Analisi!$C338:$I338,0)+1</f>
        <v>#N/A</v>
      </c>
      <c r="Q338" s="2" t="e">
        <f>7-MATCH(Q$1,Analisi!$C338:$I338,0)+1</f>
        <v>#N/A</v>
      </c>
      <c r="R338" s="2" t="e">
        <f>7-MATCH(R$1,Analisi!$C338:$I338,0)+1</f>
        <v>#N/A</v>
      </c>
      <c r="S338" s="2" t="e">
        <f>7-MATCH(S$1,Analisi!$C338:$I338,0)+1</f>
        <v>#N/A</v>
      </c>
    </row>
    <row r="339" spans="1:19" x14ac:dyDescent="0.3">
      <c r="A339" s="2"/>
      <c r="B339" s="2"/>
      <c r="C339" s="2"/>
      <c r="D339" s="2"/>
      <c r="E339" s="2"/>
      <c r="F339" s="2"/>
      <c r="G339" s="2"/>
      <c r="H339" s="2"/>
      <c r="I339" s="2"/>
      <c r="K339" s="2">
        <f t="shared" si="163"/>
        <v>0</v>
      </c>
      <c r="L339" s="2">
        <f t="shared" si="164"/>
        <v>0</v>
      </c>
      <c r="M339" s="2" t="e">
        <f>7-MATCH(M$1,Analisi!$C339:$I339,0)+1</f>
        <v>#N/A</v>
      </c>
      <c r="N339" s="2" t="e">
        <f>7-MATCH(N$1,Analisi!$C339:$I339,0)+1</f>
        <v>#N/A</v>
      </c>
      <c r="O339" s="2" t="e">
        <f>7-MATCH(O$1,Analisi!$C339:$I339,0)+1</f>
        <v>#N/A</v>
      </c>
      <c r="P339" s="2" t="e">
        <f>7-MATCH(P$1,Analisi!$C339:$I339,0)+1</f>
        <v>#N/A</v>
      </c>
      <c r="Q339" s="2" t="e">
        <f>7-MATCH(Q$1,Analisi!$C339:$I339,0)+1</f>
        <v>#N/A</v>
      </c>
      <c r="R339" s="2" t="e">
        <f>7-MATCH(R$1,Analisi!$C339:$I339,0)+1</f>
        <v>#N/A</v>
      </c>
      <c r="S339" s="2" t="e">
        <f>7-MATCH(S$1,Analisi!$C339:$I339,0)+1</f>
        <v>#N/A</v>
      </c>
    </row>
    <row r="340" spans="1:19" x14ac:dyDescent="0.3">
      <c r="A340" s="2"/>
      <c r="B340" s="2"/>
      <c r="C340" s="2"/>
      <c r="D340" s="2"/>
      <c r="E340" s="2"/>
      <c r="F340" s="2"/>
      <c r="G340" s="2"/>
      <c r="H340" s="2"/>
      <c r="I340" s="2"/>
      <c r="K340" s="2">
        <f t="shared" si="163"/>
        <v>0</v>
      </c>
      <c r="L340" s="2">
        <f t="shared" si="164"/>
        <v>0</v>
      </c>
      <c r="M340" s="2" t="e">
        <f>7-MATCH(M$1,Analisi!$C340:$I340,0)+1</f>
        <v>#N/A</v>
      </c>
      <c r="N340" s="2" t="e">
        <f>7-MATCH(N$1,Analisi!$C340:$I340,0)+1</f>
        <v>#N/A</v>
      </c>
      <c r="O340" s="2" t="e">
        <f>7-MATCH(O$1,Analisi!$C340:$I340,0)+1</f>
        <v>#N/A</v>
      </c>
      <c r="P340" s="2" t="e">
        <f>7-MATCH(P$1,Analisi!$C340:$I340,0)+1</f>
        <v>#N/A</v>
      </c>
      <c r="Q340" s="2" t="e">
        <f>7-MATCH(Q$1,Analisi!$C340:$I340,0)+1</f>
        <v>#N/A</v>
      </c>
      <c r="R340" s="2" t="e">
        <f>7-MATCH(R$1,Analisi!$C340:$I340,0)+1</f>
        <v>#N/A</v>
      </c>
      <c r="S340" s="2" t="e">
        <f>7-MATCH(S$1,Analisi!$C340:$I340,0)+1</f>
        <v>#N/A</v>
      </c>
    </row>
    <row r="341" spans="1:19" x14ac:dyDescent="0.3">
      <c r="A341" s="2"/>
      <c r="B341" s="2"/>
      <c r="C341" s="2"/>
      <c r="D341" s="2"/>
      <c r="E341" s="2"/>
      <c r="F341" s="2"/>
      <c r="G341" s="2"/>
      <c r="H341" s="2"/>
      <c r="I341" s="2"/>
      <c r="K341" s="2">
        <f t="shared" si="163"/>
        <v>0</v>
      </c>
      <c r="L341" s="2">
        <f t="shared" si="164"/>
        <v>0</v>
      </c>
      <c r="M341" s="2" t="e">
        <f>7-MATCH(M$1,Analisi!$C341:$I341,0)+1</f>
        <v>#N/A</v>
      </c>
      <c r="N341" s="2" t="e">
        <f>7-MATCH(N$1,Analisi!$C341:$I341,0)+1</f>
        <v>#N/A</v>
      </c>
      <c r="O341" s="2" t="e">
        <f>7-MATCH(O$1,Analisi!$C341:$I341,0)+1</f>
        <v>#N/A</v>
      </c>
      <c r="P341" s="2" t="e">
        <f>7-MATCH(P$1,Analisi!$C341:$I341,0)+1</f>
        <v>#N/A</v>
      </c>
      <c r="Q341" s="2" t="e">
        <f>7-MATCH(Q$1,Analisi!$C341:$I341,0)+1</f>
        <v>#N/A</v>
      </c>
      <c r="R341" s="2" t="e">
        <f>7-MATCH(R$1,Analisi!$C341:$I341,0)+1</f>
        <v>#N/A</v>
      </c>
      <c r="S341" s="2" t="e">
        <f>7-MATCH(S$1,Analisi!$C341:$I341,0)+1</f>
        <v>#N/A</v>
      </c>
    </row>
    <row r="342" spans="1:19" x14ac:dyDescent="0.3">
      <c r="A342" s="2"/>
      <c r="B342" s="2"/>
      <c r="C342" s="2"/>
      <c r="D342" s="2"/>
      <c r="E342" s="2"/>
      <c r="F342" s="2"/>
      <c r="G342" s="2"/>
      <c r="H342" s="2"/>
      <c r="I342" s="2"/>
      <c r="K342" s="2">
        <f t="shared" si="163"/>
        <v>0</v>
      </c>
      <c r="L342" s="2">
        <f t="shared" si="164"/>
        <v>0</v>
      </c>
      <c r="M342" s="2" t="e">
        <f>7-MATCH(M$1,Analisi!$C342:$I342,0)+1</f>
        <v>#N/A</v>
      </c>
      <c r="N342" s="2" t="e">
        <f>7-MATCH(N$1,Analisi!$C342:$I342,0)+1</f>
        <v>#N/A</v>
      </c>
      <c r="O342" s="2" t="e">
        <f>7-MATCH(O$1,Analisi!$C342:$I342,0)+1</f>
        <v>#N/A</v>
      </c>
      <c r="P342" s="2" t="e">
        <f>7-MATCH(P$1,Analisi!$C342:$I342,0)+1</f>
        <v>#N/A</v>
      </c>
      <c r="Q342" s="2" t="e">
        <f>7-MATCH(Q$1,Analisi!$C342:$I342,0)+1</f>
        <v>#N/A</v>
      </c>
      <c r="R342" s="2" t="e">
        <f>7-MATCH(R$1,Analisi!$C342:$I342,0)+1</f>
        <v>#N/A</v>
      </c>
      <c r="S342" s="2" t="e">
        <f>7-MATCH(S$1,Analisi!$C342:$I342,0)+1</f>
        <v>#N/A</v>
      </c>
    </row>
    <row r="343" spans="1:19" x14ac:dyDescent="0.3">
      <c r="A343" s="2"/>
      <c r="B343" s="2"/>
      <c r="C343" s="2"/>
      <c r="D343" s="2"/>
      <c r="E343" s="2"/>
      <c r="F343" s="2"/>
      <c r="G343" s="2"/>
      <c r="H343" s="2"/>
      <c r="I343" s="2"/>
      <c r="K343" s="2">
        <f t="shared" si="163"/>
        <v>0</v>
      </c>
      <c r="L343" s="2">
        <f t="shared" si="164"/>
        <v>0</v>
      </c>
      <c r="M343" s="2" t="e">
        <f>7-MATCH(M$1,Analisi!$C343:$I343,0)+1</f>
        <v>#N/A</v>
      </c>
      <c r="N343" s="2" t="e">
        <f>7-MATCH(N$1,Analisi!$C343:$I343,0)+1</f>
        <v>#N/A</v>
      </c>
      <c r="O343" s="2" t="e">
        <f>7-MATCH(O$1,Analisi!$C343:$I343,0)+1</f>
        <v>#N/A</v>
      </c>
      <c r="P343" s="2" t="e">
        <f>7-MATCH(P$1,Analisi!$C343:$I343,0)+1</f>
        <v>#N/A</v>
      </c>
      <c r="Q343" s="2" t="e">
        <f>7-MATCH(Q$1,Analisi!$C343:$I343,0)+1</f>
        <v>#N/A</v>
      </c>
      <c r="R343" s="2" t="e">
        <f>7-MATCH(R$1,Analisi!$C343:$I343,0)+1</f>
        <v>#N/A</v>
      </c>
      <c r="S343" s="2" t="e">
        <f>7-MATCH(S$1,Analisi!$C343:$I343,0)+1</f>
        <v>#N/A</v>
      </c>
    </row>
    <row r="344" spans="1:19" x14ac:dyDescent="0.3">
      <c r="A344" s="2"/>
      <c r="B344" s="2"/>
      <c r="C344" s="2"/>
      <c r="D344" s="2"/>
      <c r="E344" s="2"/>
      <c r="F344" s="2"/>
      <c r="G344" s="2"/>
      <c r="H344" s="2"/>
      <c r="I344" s="2"/>
      <c r="K344" s="2">
        <f t="shared" si="163"/>
        <v>0</v>
      </c>
      <c r="L344" s="2">
        <f t="shared" si="164"/>
        <v>0</v>
      </c>
      <c r="M344" s="2" t="e">
        <f>7-MATCH(M$1,Analisi!$C344:$I344,0)+1</f>
        <v>#N/A</v>
      </c>
      <c r="N344" s="2" t="e">
        <f>7-MATCH(N$1,Analisi!$C344:$I344,0)+1</f>
        <v>#N/A</v>
      </c>
      <c r="O344" s="2" t="e">
        <f>7-MATCH(O$1,Analisi!$C344:$I344,0)+1</f>
        <v>#N/A</v>
      </c>
      <c r="P344" s="2" t="e">
        <f>7-MATCH(P$1,Analisi!$C344:$I344,0)+1</f>
        <v>#N/A</v>
      </c>
      <c r="Q344" s="2" t="e">
        <f>7-MATCH(Q$1,Analisi!$C344:$I344,0)+1</f>
        <v>#N/A</v>
      </c>
      <c r="R344" s="2" t="e">
        <f>7-MATCH(R$1,Analisi!$C344:$I344,0)+1</f>
        <v>#N/A</v>
      </c>
      <c r="S344" s="2" t="e">
        <f>7-MATCH(S$1,Analisi!$C344:$I344,0)+1</f>
        <v>#N/A</v>
      </c>
    </row>
    <row r="345" spans="1:19" x14ac:dyDescent="0.3">
      <c r="A345" s="2"/>
      <c r="B345" s="2"/>
      <c r="C345" s="2"/>
      <c r="D345" s="2"/>
      <c r="E345" s="2"/>
      <c r="F345" s="2"/>
      <c r="G345" s="2"/>
      <c r="H345" s="2"/>
      <c r="I345" s="2"/>
      <c r="K345" s="2">
        <f t="shared" si="163"/>
        <v>0</v>
      </c>
      <c r="L345" s="2">
        <f t="shared" si="164"/>
        <v>0</v>
      </c>
      <c r="M345" s="2" t="e">
        <f>7-MATCH(M$1,Analisi!$C345:$I345,0)+1</f>
        <v>#N/A</v>
      </c>
      <c r="N345" s="2" t="e">
        <f>7-MATCH(N$1,Analisi!$C345:$I345,0)+1</f>
        <v>#N/A</v>
      </c>
      <c r="O345" s="2" t="e">
        <f>7-MATCH(O$1,Analisi!$C345:$I345,0)+1</f>
        <v>#N/A</v>
      </c>
      <c r="P345" s="2" t="e">
        <f>7-MATCH(P$1,Analisi!$C345:$I345,0)+1</f>
        <v>#N/A</v>
      </c>
      <c r="Q345" s="2" t="e">
        <f>7-MATCH(Q$1,Analisi!$C345:$I345,0)+1</f>
        <v>#N/A</v>
      </c>
      <c r="R345" s="2" t="e">
        <f>7-MATCH(R$1,Analisi!$C345:$I345,0)+1</f>
        <v>#N/A</v>
      </c>
      <c r="S345" s="2" t="e">
        <f>7-MATCH(S$1,Analisi!$C345:$I345,0)+1</f>
        <v>#N/A</v>
      </c>
    </row>
    <row r="346" spans="1:19" x14ac:dyDescent="0.3">
      <c r="A346" s="2"/>
      <c r="B346" s="2"/>
      <c r="C346" s="2"/>
      <c r="D346" s="2"/>
      <c r="E346" s="2"/>
      <c r="F346" s="2"/>
      <c r="G346" s="2"/>
      <c r="H346" s="2"/>
      <c r="I346" s="2"/>
      <c r="K346" s="2">
        <f t="shared" si="163"/>
        <v>0</v>
      </c>
      <c r="L346" s="2">
        <f t="shared" si="164"/>
        <v>0</v>
      </c>
      <c r="M346" s="2" t="e">
        <f>7-MATCH(M$1,Analisi!$C346:$I346,0)+1</f>
        <v>#N/A</v>
      </c>
      <c r="N346" s="2" t="e">
        <f>7-MATCH(N$1,Analisi!$C346:$I346,0)+1</f>
        <v>#N/A</v>
      </c>
      <c r="O346" s="2" t="e">
        <f>7-MATCH(O$1,Analisi!$C346:$I346,0)+1</f>
        <v>#N/A</v>
      </c>
      <c r="P346" s="2" t="e">
        <f>7-MATCH(P$1,Analisi!$C346:$I346,0)+1</f>
        <v>#N/A</v>
      </c>
      <c r="Q346" s="2" t="e">
        <f>7-MATCH(Q$1,Analisi!$C346:$I346,0)+1</f>
        <v>#N/A</v>
      </c>
      <c r="R346" s="2" t="e">
        <f>7-MATCH(R$1,Analisi!$C346:$I346,0)+1</f>
        <v>#N/A</v>
      </c>
      <c r="S346" s="2" t="e">
        <f>7-MATCH(S$1,Analisi!$C346:$I346,0)+1</f>
        <v>#N/A</v>
      </c>
    </row>
    <row r="347" spans="1:19" x14ac:dyDescent="0.3">
      <c r="A347" s="2"/>
      <c r="B347" s="2"/>
      <c r="C347" s="2"/>
      <c r="D347" s="2"/>
      <c r="E347" s="2"/>
      <c r="F347" s="2"/>
      <c r="G347" s="2"/>
      <c r="H347" s="2"/>
      <c r="I347" s="2"/>
      <c r="K347" s="2">
        <f t="shared" si="163"/>
        <v>0</v>
      </c>
      <c r="L347" s="2">
        <f t="shared" si="164"/>
        <v>0</v>
      </c>
      <c r="M347" s="2" t="e">
        <f>7-MATCH(M$1,Analisi!$C347:$I347,0)+1</f>
        <v>#N/A</v>
      </c>
      <c r="N347" s="2" t="e">
        <f>7-MATCH(N$1,Analisi!$C347:$I347,0)+1</f>
        <v>#N/A</v>
      </c>
      <c r="O347" s="2" t="e">
        <f>7-MATCH(O$1,Analisi!$C347:$I347,0)+1</f>
        <v>#N/A</v>
      </c>
      <c r="P347" s="2" t="e">
        <f>7-MATCH(P$1,Analisi!$C347:$I347,0)+1</f>
        <v>#N/A</v>
      </c>
      <c r="Q347" s="2" t="e">
        <f>7-MATCH(Q$1,Analisi!$C347:$I347,0)+1</f>
        <v>#N/A</v>
      </c>
      <c r="R347" s="2" t="e">
        <f>7-MATCH(R$1,Analisi!$C347:$I347,0)+1</f>
        <v>#N/A</v>
      </c>
      <c r="S347" s="2" t="e">
        <f>7-MATCH(S$1,Analisi!$C347:$I347,0)+1</f>
        <v>#N/A</v>
      </c>
    </row>
    <row r="348" spans="1:19" x14ac:dyDescent="0.3">
      <c r="A348" s="2"/>
      <c r="B348" s="2"/>
      <c r="C348" s="2"/>
      <c r="D348" s="2"/>
      <c r="E348" s="2"/>
      <c r="F348" s="2"/>
      <c r="G348" s="2"/>
      <c r="H348" s="2"/>
      <c r="I348" s="2"/>
      <c r="K348" s="2">
        <f t="shared" si="163"/>
        <v>0</v>
      </c>
      <c r="L348" s="2">
        <f t="shared" si="164"/>
        <v>0</v>
      </c>
      <c r="M348" s="2" t="e">
        <f>7-MATCH(M$1,Analisi!$C348:$I348,0)+1</f>
        <v>#N/A</v>
      </c>
      <c r="N348" s="2" t="e">
        <f>7-MATCH(N$1,Analisi!$C348:$I348,0)+1</f>
        <v>#N/A</v>
      </c>
      <c r="O348" s="2" t="e">
        <f>7-MATCH(O$1,Analisi!$C348:$I348,0)+1</f>
        <v>#N/A</v>
      </c>
      <c r="P348" s="2" t="e">
        <f>7-MATCH(P$1,Analisi!$C348:$I348,0)+1</f>
        <v>#N/A</v>
      </c>
      <c r="Q348" s="2" t="e">
        <f>7-MATCH(Q$1,Analisi!$C348:$I348,0)+1</f>
        <v>#N/A</v>
      </c>
      <c r="R348" s="2" t="e">
        <f>7-MATCH(R$1,Analisi!$C348:$I348,0)+1</f>
        <v>#N/A</v>
      </c>
      <c r="S348" s="2" t="e">
        <f>7-MATCH(S$1,Analisi!$C348:$I348,0)+1</f>
        <v>#N/A</v>
      </c>
    </row>
    <row r="349" spans="1:19" x14ac:dyDescent="0.3">
      <c r="A349" s="2"/>
      <c r="B349" s="2"/>
      <c r="C349" s="2"/>
      <c r="D349" s="2"/>
      <c r="E349" s="2"/>
      <c r="F349" s="2"/>
      <c r="G349" s="2"/>
      <c r="H349" s="2"/>
      <c r="I349" s="2"/>
      <c r="K349" s="2">
        <f t="shared" si="163"/>
        <v>0</v>
      </c>
      <c r="L349" s="2">
        <f t="shared" si="164"/>
        <v>0</v>
      </c>
      <c r="M349" s="2" t="e">
        <f>7-MATCH(M$1,Analisi!$C349:$I349,0)+1</f>
        <v>#N/A</v>
      </c>
      <c r="N349" s="2" t="e">
        <f>7-MATCH(N$1,Analisi!$C349:$I349,0)+1</f>
        <v>#N/A</v>
      </c>
      <c r="O349" s="2" t="e">
        <f>7-MATCH(O$1,Analisi!$C349:$I349,0)+1</f>
        <v>#N/A</v>
      </c>
      <c r="P349" s="2" t="e">
        <f>7-MATCH(P$1,Analisi!$C349:$I349,0)+1</f>
        <v>#N/A</v>
      </c>
      <c r="Q349" s="2" t="e">
        <f>7-MATCH(Q$1,Analisi!$C349:$I349,0)+1</f>
        <v>#N/A</v>
      </c>
      <c r="R349" s="2" t="e">
        <f>7-MATCH(R$1,Analisi!$C349:$I349,0)+1</f>
        <v>#N/A</v>
      </c>
      <c r="S349" s="2" t="e">
        <f>7-MATCH(S$1,Analisi!$C349:$I349,0)+1</f>
        <v>#N/A</v>
      </c>
    </row>
    <row r="350" spans="1:19" x14ac:dyDescent="0.3">
      <c r="A350" s="2"/>
      <c r="B350" s="2"/>
      <c r="C350" s="2"/>
      <c r="D350" s="2"/>
      <c r="E350" s="2"/>
      <c r="F350" s="2"/>
      <c r="G350" s="2"/>
      <c r="H350" s="2"/>
      <c r="I350" s="2"/>
      <c r="K350" s="2">
        <f t="shared" si="163"/>
        <v>0</v>
      </c>
      <c r="L350" s="2">
        <f t="shared" si="164"/>
        <v>0</v>
      </c>
      <c r="M350" s="2" t="e">
        <f>7-MATCH(M$1,Analisi!$C350:$I350,0)+1</f>
        <v>#N/A</v>
      </c>
      <c r="N350" s="2" t="e">
        <f>7-MATCH(N$1,Analisi!$C350:$I350,0)+1</f>
        <v>#N/A</v>
      </c>
      <c r="O350" s="2" t="e">
        <f>7-MATCH(O$1,Analisi!$C350:$I350,0)+1</f>
        <v>#N/A</v>
      </c>
      <c r="P350" s="2" t="e">
        <f>7-MATCH(P$1,Analisi!$C350:$I350,0)+1</f>
        <v>#N/A</v>
      </c>
      <c r="Q350" s="2" t="e">
        <f>7-MATCH(Q$1,Analisi!$C350:$I350,0)+1</f>
        <v>#N/A</v>
      </c>
      <c r="R350" s="2" t="e">
        <f>7-MATCH(R$1,Analisi!$C350:$I350,0)+1</f>
        <v>#N/A</v>
      </c>
      <c r="S350" s="2" t="e">
        <f>7-MATCH(S$1,Analisi!$C350:$I350,0)+1</f>
        <v>#N/A</v>
      </c>
    </row>
    <row r="351" spans="1:19" x14ac:dyDescent="0.3">
      <c r="A351" s="2"/>
      <c r="B351" s="2"/>
      <c r="C351" s="2"/>
      <c r="D351" s="2"/>
      <c r="E351" s="2"/>
      <c r="F351" s="2"/>
      <c r="G351" s="2"/>
      <c r="H351" s="2"/>
      <c r="I351" s="2"/>
      <c r="K351" s="2">
        <f t="shared" si="163"/>
        <v>0</v>
      </c>
      <c r="L351" s="2">
        <f t="shared" si="164"/>
        <v>0</v>
      </c>
      <c r="M351" s="2" t="e">
        <f>7-MATCH(M$1,Analisi!$C351:$I351,0)+1</f>
        <v>#N/A</v>
      </c>
      <c r="N351" s="2" t="e">
        <f>7-MATCH(N$1,Analisi!$C351:$I351,0)+1</f>
        <v>#N/A</v>
      </c>
      <c r="O351" s="2" t="e">
        <f>7-MATCH(O$1,Analisi!$C351:$I351,0)+1</f>
        <v>#N/A</v>
      </c>
      <c r="P351" s="2" t="e">
        <f>7-MATCH(P$1,Analisi!$C351:$I351,0)+1</f>
        <v>#N/A</v>
      </c>
      <c r="Q351" s="2" t="e">
        <f>7-MATCH(Q$1,Analisi!$C351:$I351,0)+1</f>
        <v>#N/A</v>
      </c>
      <c r="R351" s="2" t="e">
        <f>7-MATCH(R$1,Analisi!$C351:$I351,0)+1</f>
        <v>#N/A</v>
      </c>
      <c r="S351" s="2" t="e">
        <f>7-MATCH(S$1,Analisi!$C351:$I351,0)+1</f>
        <v>#N/A</v>
      </c>
    </row>
    <row r="352" spans="1:19" x14ac:dyDescent="0.3">
      <c r="A352" s="2"/>
      <c r="B352" s="2"/>
      <c r="C352" s="2"/>
      <c r="D352" s="2"/>
      <c r="E352" s="2"/>
      <c r="F352" s="2"/>
      <c r="G352" s="2"/>
      <c r="H352" s="2"/>
      <c r="I352" s="2"/>
      <c r="K352" s="2">
        <f t="shared" si="163"/>
        <v>0</v>
      </c>
      <c r="L352" s="2">
        <f t="shared" si="164"/>
        <v>0</v>
      </c>
      <c r="M352" s="2" t="e">
        <f>7-MATCH(M$1,Analisi!$C352:$I352,0)+1</f>
        <v>#N/A</v>
      </c>
      <c r="N352" s="2" t="e">
        <f>7-MATCH(N$1,Analisi!$C352:$I352,0)+1</f>
        <v>#N/A</v>
      </c>
      <c r="O352" s="2" t="e">
        <f>7-MATCH(O$1,Analisi!$C352:$I352,0)+1</f>
        <v>#N/A</v>
      </c>
      <c r="P352" s="2" t="e">
        <f>7-MATCH(P$1,Analisi!$C352:$I352,0)+1</f>
        <v>#N/A</v>
      </c>
      <c r="Q352" s="2" t="e">
        <f>7-MATCH(Q$1,Analisi!$C352:$I352,0)+1</f>
        <v>#N/A</v>
      </c>
      <c r="R352" s="2" t="e">
        <f>7-MATCH(R$1,Analisi!$C352:$I352,0)+1</f>
        <v>#N/A</v>
      </c>
      <c r="S352" s="2" t="e">
        <f>7-MATCH(S$1,Analisi!$C352:$I352,0)+1</f>
        <v>#N/A</v>
      </c>
    </row>
    <row r="353" spans="1:19" x14ac:dyDescent="0.3">
      <c r="A353" s="2"/>
      <c r="B353" s="2"/>
      <c r="C353" s="2"/>
      <c r="D353" s="2"/>
      <c r="E353" s="2"/>
      <c r="F353" s="2"/>
      <c r="G353" s="2"/>
      <c r="H353" s="2"/>
      <c r="I353" s="2"/>
      <c r="K353" s="2">
        <f t="shared" si="163"/>
        <v>0</v>
      </c>
      <c r="L353" s="2">
        <f t="shared" si="164"/>
        <v>0</v>
      </c>
      <c r="M353" s="2" t="e">
        <f>7-MATCH(M$1,Analisi!$C353:$I353,0)+1</f>
        <v>#N/A</v>
      </c>
      <c r="N353" s="2" t="e">
        <f>7-MATCH(N$1,Analisi!$C353:$I353,0)+1</f>
        <v>#N/A</v>
      </c>
      <c r="O353" s="2" t="e">
        <f>7-MATCH(O$1,Analisi!$C353:$I353,0)+1</f>
        <v>#N/A</v>
      </c>
      <c r="P353" s="2" t="e">
        <f>7-MATCH(P$1,Analisi!$C353:$I353,0)+1</f>
        <v>#N/A</v>
      </c>
      <c r="Q353" s="2" t="e">
        <f>7-MATCH(Q$1,Analisi!$C353:$I353,0)+1</f>
        <v>#N/A</v>
      </c>
      <c r="R353" s="2" t="e">
        <f>7-MATCH(R$1,Analisi!$C353:$I353,0)+1</f>
        <v>#N/A</v>
      </c>
      <c r="S353" s="2" t="e">
        <f>7-MATCH(S$1,Analisi!$C353:$I353,0)+1</f>
        <v>#N/A</v>
      </c>
    </row>
    <row r="354" spans="1:19" x14ac:dyDescent="0.3">
      <c r="A354" s="2"/>
      <c r="B354" s="2"/>
      <c r="C354" s="2"/>
      <c r="D354" s="2"/>
      <c r="E354" s="2"/>
      <c r="F354" s="2"/>
      <c r="G354" s="2"/>
      <c r="H354" s="2"/>
      <c r="I354" s="2"/>
      <c r="K354" s="2">
        <f t="shared" si="163"/>
        <v>0</v>
      </c>
      <c r="L354" s="2">
        <f t="shared" si="164"/>
        <v>0</v>
      </c>
      <c r="M354" s="2" t="e">
        <f>7-MATCH(M$1,Analisi!$C354:$I354,0)+1</f>
        <v>#N/A</v>
      </c>
      <c r="N354" s="2" t="e">
        <f>7-MATCH(N$1,Analisi!$C354:$I354,0)+1</f>
        <v>#N/A</v>
      </c>
      <c r="O354" s="2" t="e">
        <f>7-MATCH(O$1,Analisi!$C354:$I354,0)+1</f>
        <v>#N/A</v>
      </c>
      <c r="P354" s="2" t="e">
        <f>7-MATCH(P$1,Analisi!$C354:$I354,0)+1</f>
        <v>#N/A</v>
      </c>
      <c r="Q354" s="2" t="e">
        <f>7-MATCH(Q$1,Analisi!$C354:$I354,0)+1</f>
        <v>#N/A</v>
      </c>
      <c r="R354" s="2" t="e">
        <f>7-MATCH(R$1,Analisi!$C354:$I354,0)+1</f>
        <v>#N/A</v>
      </c>
      <c r="S354" s="2" t="e">
        <f>7-MATCH(S$1,Analisi!$C354:$I354,0)+1</f>
        <v>#N/A</v>
      </c>
    </row>
    <row r="355" spans="1:19" x14ac:dyDescent="0.3">
      <c r="A355" s="2"/>
      <c r="B355" s="2"/>
      <c r="C355" s="2"/>
      <c r="D355" s="2"/>
      <c r="E355" s="2"/>
      <c r="F355" s="2"/>
      <c r="G355" s="2"/>
      <c r="H355" s="2"/>
      <c r="I355" s="2"/>
      <c r="K355" s="2">
        <f t="shared" si="163"/>
        <v>0</v>
      </c>
      <c r="L355" s="2">
        <f t="shared" si="164"/>
        <v>0</v>
      </c>
      <c r="M355" s="2" t="e">
        <f>7-MATCH(M$1,Analisi!$C355:$I355,0)+1</f>
        <v>#N/A</v>
      </c>
      <c r="N355" s="2" t="e">
        <f>7-MATCH(N$1,Analisi!$C355:$I355,0)+1</f>
        <v>#N/A</v>
      </c>
      <c r="O355" s="2" t="e">
        <f>7-MATCH(O$1,Analisi!$C355:$I355,0)+1</f>
        <v>#N/A</v>
      </c>
      <c r="P355" s="2" t="e">
        <f>7-MATCH(P$1,Analisi!$C355:$I355,0)+1</f>
        <v>#N/A</v>
      </c>
      <c r="Q355" s="2" t="e">
        <f>7-MATCH(Q$1,Analisi!$C355:$I355,0)+1</f>
        <v>#N/A</v>
      </c>
      <c r="R355" s="2" t="e">
        <f>7-MATCH(R$1,Analisi!$C355:$I355,0)+1</f>
        <v>#N/A</v>
      </c>
      <c r="S355" s="2" t="e">
        <f>7-MATCH(S$1,Analisi!$C355:$I355,0)+1</f>
        <v>#N/A</v>
      </c>
    </row>
    <row r="356" spans="1:19" x14ac:dyDescent="0.3">
      <c r="A356" s="2"/>
      <c r="B356" s="2"/>
      <c r="C356" s="2"/>
      <c r="D356" s="2"/>
      <c r="E356" s="2"/>
      <c r="F356" s="2"/>
      <c r="G356" s="2"/>
      <c r="H356" s="2"/>
      <c r="I356" s="2"/>
      <c r="K356" s="2">
        <f t="shared" si="163"/>
        <v>0</v>
      </c>
      <c r="L356" s="2">
        <f t="shared" si="164"/>
        <v>0</v>
      </c>
      <c r="M356" s="2" t="e">
        <f>7-MATCH(M$1,Analisi!$C356:$I356,0)+1</f>
        <v>#N/A</v>
      </c>
      <c r="N356" s="2" t="e">
        <f>7-MATCH(N$1,Analisi!$C356:$I356,0)+1</f>
        <v>#N/A</v>
      </c>
      <c r="O356" s="2" t="e">
        <f>7-MATCH(O$1,Analisi!$C356:$I356,0)+1</f>
        <v>#N/A</v>
      </c>
      <c r="P356" s="2" t="e">
        <f>7-MATCH(P$1,Analisi!$C356:$I356,0)+1</f>
        <v>#N/A</v>
      </c>
      <c r="Q356" s="2" t="e">
        <f>7-MATCH(Q$1,Analisi!$C356:$I356,0)+1</f>
        <v>#N/A</v>
      </c>
      <c r="R356" s="2" t="e">
        <f>7-MATCH(R$1,Analisi!$C356:$I356,0)+1</f>
        <v>#N/A</v>
      </c>
      <c r="S356" s="2" t="e">
        <f>7-MATCH(S$1,Analisi!$C356:$I356,0)+1</f>
        <v>#N/A</v>
      </c>
    </row>
    <row r="357" spans="1:19" x14ac:dyDescent="0.3">
      <c r="A357" s="2"/>
      <c r="B357" s="2"/>
      <c r="C357" s="2"/>
      <c r="D357" s="2"/>
      <c r="E357" s="2"/>
      <c r="F357" s="2"/>
      <c r="G357" s="2"/>
      <c r="H357" s="2"/>
      <c r="I357" s="2"/>
      <c r="K357" s="2">
        <f t="shared" si="163"/>
        <v>0</v>
      </c>
      <c r="L357" s="2">
        <f t="shared" si="164"/>
        <v>0</v>
      </c>
      <c r="M357" s="2" t="e">
        <f>7-MATCH(M$1,Analisi!$C357:$I357,0)+1</f>
        <v>#N/A</v>
      </c>
      <c r="N357" s="2" t="e">
        <f>7-MATCH(N$1,Analisi!$C357:$I357,0)+1</f>
        <v>#N/A</v>
      </c>
      <c r="O357" s="2" t="e">
        <f>7-MATCH(O$1,Analisi!$C357:$I357,0)+1</f>
        <v>#N/A</v>
      </c>
      <c r="P357" s="2" t="e">
        <f>7-MATCH(P$1,Analisi!$C357:$I357,0)+1</f>
        <v>#N/A</v>
      </c>
      <c r="Q357" s="2" t="e">
        <f>7-MATCH(Q$1,Analisi!$C357:$I357,0)+1</f>
        <v>#N/A</v>
      </c>
      <c r="R357" s="2" t="e">
        <f>7-MATCH(R$1,Analisi!$C357:$I357,0)+1</f>
        <v>#N/A</v>
      </c>
      <c r="S357" s="2" t="e">
        <f>7-MATCH(S$1,Analisi!$C357:$I357,0)+1</f>
        <v>#N/A</v>
      </c>
    </row>
    <row r="358" spans="1:19" x14ac:dyDescent="0.3">
      <c r="A358" s="2"/>
      <c r="B358" s="2"/>
      <c r="C358" s="2"/>
      <c r="D358" s="2"/>
      <c r="E358" s="2"/>
      <c r="F358" s="2"/>
      <c r="G358" s="2"/>
      <c r="H358" s="2"/>
      <c r="I358" s="2"/>
      <c r="K358" s="2">
        <f t="shared" si="163"/>
        <v>0</v>
      </c>
      <c r="L358" s="2">
        <f t="shared" si="164"/>
        <v>0</v>
      </c>
      <c r="M358" s="2" t="e">
        <f>7-MATCH(M$1,Analisi!$C358:$I358,0)+1</f>
        <v>#N/A</v>
      </c>
      <c r="N358" s="2" t="e">
        <f>7-MATCH(N$1,Analisi!$C358:$I358,0)+1</f>
        <v>#N/A</v>
      </c>
      <c r="O358" s="2" t="e">
        <f>7-MATCH(O$1,Analisi!$C358:$I358,0)+1</f>
        <v>#N/A</v>
      </c>
      <c r="P358" s="2" t="e">
        <f>7-MATCH(P$1,Analisi!$C358:$I358,0)+1</f>
        <v>#N/A</v>
      </c>
      <c r="Q358" s="2" t="e">
        <f>7-MATCH(Q$1,Analisi!$C358:$I358,0)+1</f>
        <v>#N/A</v>
      </c>
      <c r="R358" s="2" t="e">
        <f>7-MATCH(R$1,Analisi!$C358:$I358,0)+1</f>
        <v>#N/A</v>
      </c>
      <c r="S358" s="2" t="e">
        <f>7-MATCH(S$1,Analisi!$C358:$I358,0)+1</f>
        <v>#N/A</v>
      </c>
    </row>
    <row r="359" spans="1:19" x14ac:dyDescent="0.3">
      <c r="A359" s="2"/>
      <c r="B359" s="2"/>
      <c r="C359" s="2"/>
      <c r="D359" s="2"/>
      <c r="E359" s="2"/>
      <c r="F359" s="2"/>
      <c r="G359" s="2"/>
      <c r="H359" s="2"/>
      <c r="I359" s="2"/>
      <c r="K359" s="2">
        <f t="shared" si="163"/>
        <v>0</v>
      </c>
      <c r="L359" s="2">
        <f t="shared" si="164"/>
        <v>0</v>
      </c>
      <c r="M359" s="2" t="e">
        <f>7-MATCH(M$1,Analisi!$C359:$I359,0)+1</f>
        <v>#N/A</v>
      </c>
      <c r="N359" s="2" t="e">
        <f>7-MATCH(N$1,Analisi!$C359:$I359,0)+1</f>
        <v>#N/A</v>
      </c>
      <c r="O359" s="2" t="e">
        <f>7-MATCH(O$1,Analisi!$C359:$I359,0)+1</f>
        <v>#N/A</v>
      </c>
      <c r="P359" s="2" t="e">
        <f>7-MATCH(P$1,Analisi!$C359:$I359,0)+1</f>
        <v>#N/A</v>
      </c>
      <c r="Q359" s="2" t="e">
        <f>7-MATCH(Q$1,Analisi!$C359:$I359,0)+1</f>
        <v>#N/A</v>
      </c>
      <c r="R359" s="2" t="e">
        <f>7-MATCH(R$1,Analisi!$C359:$I359,0)+1</f>
        <v>#N/A</v>
      </c>
      <c r="S359" s="2" t="e">
        <f>7-MATCH(S$1,Analisi!$C359:$I359,0)+1</f>
        <v>#N/A</v>
      </c>
    </row>
    <row r="360" spans="1:19" x14ac:dyDescent="0.3">
      <c r="A360" s="2"/>
      <c r="B360" s="2"/>
      <c r="C360" s="2"/>
      <c r="D360" s="2"/>
      <c r="E360" s="2"/>
      <c r="F360" s="2"/>
      <c r="G360" s="2"/>
      <c r="H360" s="2"/>
      <c r="I360" s="2"/>
      <c r="K360" s="2">
        <f t="shared" si="163"/>
        <v>0</v>
      </c>
      <c r="L360" s="2">
        <f t="shared" si="164"/>
        <v>0</v>
      </c>
      <c r="M360" s="2" t="e">
        <f>7-MATCH(M$1,Analisi!$C360:$I360,0)+1</f>
        <v>#N/A</v>
      </c>
      <c r="N360" s="2" t="e">
        <f>7-MATCH(N$1,Analisi!$C360:$I360,0)+1</f>
        <v>#N/A</v>
      </c>
      <c r="O360" s="2" t="e">
        <f>7-MATCH(O$1,Analisi!$C360:$I360,0)+1</f>
        <v>#N/A</v>
      </c>
      <c r="P360" s="2" t="e">
        <f>7-MATCH(P$1,Analisi!$C360:$I360,0)+1</f>
        <v>#N/A</v>
      </c>
      <c r="Q360" s="2" t="e">
        <f>7-MATCH(Q$1,Analisi!$C360:$I360,0)+1</f>
        <v>#N/A</v>
      </c>
      <c r="R360" s="2" t="e">
        <f>7-MATCH(R$1,Analisi!$C360:$I360,0)+1</f>
        <v>#N/A</v>
      </c>
      <c r="S360" s="2" t="e">
        <f>7-MATCH(S$1,Analisi!$C360:$I360,0)+1</f>
        <v>#N/A</v>
      </c>
    </row>
    <row r="361" spans="1:19" x14ac:dyDescent="0.3">
      <c r="A361" s="2"/>
      <c r="B361" s="2"/>
      <c r="C361" s="2"/>
      <c r="D361" s="2"/>
      <c r="E361" s="2"/>
      <c r="F361" s="2"/>
      <c r="G361" s="2"/>
      <c r="H361" s="2"/>
      <c r="I361" s="2"/>
      <c r="K361" s="2">
        <f t="shared" si="163"/>
        <v>0</v>
      </c>
      <c r="L361" s="2">
        <f t="shared" si="164"/>
        <v>0</v>
      </c>
      <c r="M361" s="2" t="e">
        <f>7-MATCH(M$1,Analisi!$C361:$I361,0)+1</f>
        <v>#N/A</v>
      </c>
      <c r="N361" s="2" t="e">
        <f>7-MATCH(N$1,Analisi!$C361:$I361,0)+1</f>
        <v>#N/A</v>
      </c>
      <c r="O361" s="2" t="e">
        <f>7-MATCH(O$1,Analisi!$C361:$I361,0)+1</f>
        <v>#N/A</v>
      </c>
      <c r="P361" s="2" t="e">
        <f>7-MATCH(P$1,Analisi!$C361:$I361,0)+1</f>
        <v>#N/A</v>
      </c>
      <c r="Q361" s="2" t="e">
        <f>7-MATCH(Q$1,Analisi!$C361:$I361,0)+1</f>
        <v>#N/A</v>
      </c>
      <c r="R361" s="2" t="e">
        <f>7-MATCH(R$1,Analisi!$C361:$I361,0)+1</f>
        <v>#N/A</v>
      </c>
      <c r="S361" s="2" t="e">
        <f>7-MATCH(S$1,Analisi!$C361:$I361,0)+1</f>
        <v>#N/A</v>
      </c>
    </row>
    <row r="362" spans="1:19" x14ac:dyDescent="0.3">
      <c r="A362" s="2"/>
      <c r="B362" s="2"/>
      <c r="C362" s="2"/>
      <c r="D362" s="2"/>
      <c r="E362" s="2"/>
      <c r="F362" s="2"/>
      <c r="G362" s="2"/>
      <c r="H362" s="2"/>
      <c r="I362" s="2"/>
      <c r="K362" s="2">
        <f t="shared" si="163"/>
        <v>0</v>
      </c>
      <c r="L362" s="2">
        <f t="shared" si="164"/>
        <v>0</v>
      </c>
      <c r="M362" s="2" t="e">
        <f>7-MATCH(M$1,Analisi!$C362:$I362,0)+1</f>
        <v>#N/A</v>
      </c>
      <c r="N362" s="2" t="e">
        <f>7-MATCH(N$1,Analisi!$C362:$I362,0)+1</f>
        <v>#N/A</v>
      </c>
      <c r="O362" s="2" t="e">
        <f>7-MATCH(O$1,Analisi!$C362:$I362,0)+1</f>
        <v>#N/A</v>
      </c>
      <c r="P362" s="2" t="e">
        <f>7-MATCH(P$1,Analisi!$C362:$I362,0)+1</f>
        <v>#N/A</v>
      </c>
      <c r="Q362" s="2" t="e">
        <f>7-MATCH(Q$1,Analisi!$C362:$I362,0)+1</f>
        <v>#N/A</v>
      </c>
      <c r="R362" s="2" t="e">
        <f>7-MATCH(R$1,Analisi!$C362:$I362,0)+1</f>
        <v>#N/A</v>
      </c>
      <c r="S362" s="2" t="e">
        <f>7-MATCH(S$1,Analisi!$C362:$I362,0)+1</f>
        <v>#N/A</v>
      </c>
    </row>
    <row r="363" spans="1:19" x14ac:dyDescent="0.3">
      <c r="A363" s="2"/>
      <c r="B363" s="2"/>
      <c r="C363" s="2"/>
      <c r="D363" s="2"/>
      <c r="E363" s="2"/>
      <c r="F363" s="2"/>
      <c r="G363" s="2"/>
      <c r="H363" s="2"/>
      <c r="I363" s="2"/>
      <c r="K363" s="2">
        <f t="shared" si="163"/>
        <v>0</v>
      </c>
      <c r="L363" s="2">
        <f t="shared" si="164"/>
        <v>0</v>
      </c>
      <c r="M363" s="2" t="e">
        <f>7-MATCH(M$1,Analisi!$C363:$I363,0)+1</f>
        <v>#N/A</v>
      </c>
      <c r="N363" s="2" t="e">
        <f>7-MATCH(N$1,Analisi!$C363:$I363,0)+1</f>
        <v>#N/A</v>
      </c>
      <c r="O363" s="2" t="e">
        <f>7-MATCH(O$1,Analisi!$C363:$I363,0)+1</f>
        <v>#N/A</v>
      </c>
      <c r="P363" s="2" t="e">
        <f>7-MATCH(P$1,Analisi!$C363:$I363,0)+1</f>
        <v>#N/A</v>
      </c>
      <c r="Q363" s="2" t="e">
        <f>7-MATCH(Q$1,Analisi!$C363:$I363,0)+1</f>
        <v>#N/A</v>
      </c>
      <c r="R363" s="2" t="e">
        <f>7-MATCH(R$1,Analisi!$C363:$I363,0)+1</f>
        <v>#N/A</v>
      </c>
      <c r="S363" s="2" t="e">
        <f>7-MATCH(S$1,Analisi!$C363:$I363,0)+1</f>
        <v>#N/A</v>
      </c>
    </row>
    <row r="364" spans="1:19" x14ac:dyDescent="0.3">
      <c r="A364" s="2"/>
      <c r="B364" s="2"/>
      <c r="C364" s="2"/>
      <c r="D364" s="2"/>
      <c r="E364" s="2"/>
      <c r="F364" s="2"/>
      <c r="G364" s="2"/>
      <c r="H364" s="2"/>
      <c r="I364" s="2"/>
      <c r="K364" s="2">
        <f t="shared" si="163"/>
        <v>0</v>
      </c>
      <c r="L364" s="2">
        <f t="shared" si="164"/>
        <v>0</v>
      </c>
      <c r="M364" s="2" t="e">
        <f>7-MATCH(M$1,Analisi!$C364:$I364,0)+1</f>
        <v>#N/A</v>
      </c>
      <c r="N364" s="2" t="e">
        <f>7-MATCH(N$1,Analisi!$C364:$I364,0)+1</f>
        <v>#N/A</v>
      </c>
      <c r="O364" s="2" t="e">
        <f>7-MATCH(O$1,Analisi!$C364:$I364,0)+1</f>
        <v>#N/A</v>
      </c>
      <c r="P364" s="2" t="e">
        <f>7-MATCH(P$1,Analisi!$C364:$I364,0)+1</f>
        <v>#N/A</v>
      </c>
      <c r="Q364" s="2" t="e">
        <f>7-MATCH(Q$1,Analisi!$C364:$I364,0)+1</f>
        <v>#N/A</v>
      </c>
      <c r="R364" s="2" t="e">
        <f>7-MATCH(R$1,Analisi!$C364:$I364,0)+1</f>
        <v>#N/A</v>
      </c>
      <c r="S364" s="2" t="e">
        <f>7-MATCH(S$1,Analisi!$C364:$I364,0)+1</f>
        <v>#N/A</v>
      </c>
    </row>
    <row r="365" spans="1:19" x14ac:dyDescent="0.3">
      <c r="A365" s="2"/>
      <c r="B365" s="2"/>
      <c r="C365" s="2"/>
      <c r="D365" s="2"/>
      <c r="E365" s="2"/>
      <c r="F365" s="2"/>
      <c r="G365" s="2"/>
      <c r="H365" s="2"/>
      <c r="I365" s="2"/>
      <c r="K365" s="2">
        <f t="shared" si="163"/>
        <v>0</v>
      </c>
      <c r="L365" s="2">
        <f t="shared" si="164"/>
        <v>0</v>
      </c>
      <c r="M365" s="2" t="e">
        <f>7-MATCH(M$1,Analisi!$C365:$I365,0)+1</f>
        <v>#N/A</v>
      </c>
      <c r="N365" s="2" t="e">
        <f>7-MATCH(N$1,Analisi!$C365:$I365,0)+1</f>
        <v>#N/A</v>
      </c>
      <c r="O365" s="2" t="e">
        <f>7-MATCH(O$1,Analisi!$C365:$I365,0)+1</f>
        <v>#N/A</v>
      </c>
      <c r="P365" s="2" t="e">
        <f>7-MATCH(P$1,Analisi!$C365:$I365,0)+1</f>
        <v>#N/A</v>
      </c>
      <c r="Q365" s="2" t="e">
        <f>7-MATCH(Q$1,Analisi!$C365:$I365,0)+1</f>
        <v>#N/A</v>
      </c>
      <c r="R365" s="2" t="e">
        <f>7-MATCH(R$1,Analisi!$C365:$I365,0)+1</f>
        <v>#N/A</v>
      </c>
      <c r="S365" s="2" t="e">
        <f>7-MATCH(S$1,Analisi!$C365:$I365,0)+1</f>
        <v>#N/A</v>
      </c>
    </row>
    <row r="366" spans="1:19" x14ac:dyDescent="0.3">
      <c r="A366" s="2"/>
      <c r="B366" s="2"/>
      <c r="C366" s="2"/>
      <c r="D366" s="2"/>
      <c r="E366" s="2"/>
      <c r="F366" s="2"/>
      <c r="G366" s="2"/>
      <c r="H366" s="2"/>
      <c r="I366" s="2"/>
      <c r="K366" s="2">
        <f t="shared" si="163"/>
        <v>0</v>
      </c>
      <c r="L366" s="2">
        <f t="shared" si="164"/>
        <v>0</v>
      </c>
      <c r="M366" s="2" t="e">
        <f>7-MATCH(M$1,Analisi!$C366:$I366,0)+1</f>
        <v>#N/A</v>
      </c>
      <c r="N366" s="2" t="e">
        <f>7-MATCH(N$1,Analisi!$C366:$I366,0)+1</f>
        <v>#N/A</v>
      </c>
      <c r="O366" s="2" t="e">
        <f>7-MATCH(O$1,Analisi!$C366:$I366,0)+1</f>
        <v>#N/A</v>
      </c>
      <c r="P366" s="2" t="e">
        <f>7-MATCH(P$1,Analisi!$C366:$I366,0)+1</f>
        <v>#N/A</v>
      </c>
      <c r="Q366" s="2" t="e">
        <f>7-MATCH(Q$1,Analisi!$C366:$I366,0)+1</f>
        <v>#N/A</v>
      </c>
      <c r="R366" s="2" t="e">
        <f>7-MATCH(R$1,Analisi!$C366:$I366,0)+1</f>
        <v>#N/A</v>
      </c>
      <c r="S366" s="2" t="e">
        <f>7-MATCH(S$1,Analisi!$C366:$I366,0)+1</f>
        <v>#N/A</v>
      </c>
    </row>
    <row r="367" spans="1:19" x14ac:dyDescent="0.3">
      <c r="A367" s="2"/>
      <c r="B367" s="2"/>
      <c r="C367" s="2"/>
      <c r="D367" s="2"/>
      <c r="E367" s="2"/>
      <c r="F367" s="2"/>
      <c r="G367" s="2"/>
      <c r="H367" s="2"/>
      <c r="I367" s="2"/>
      <c r="K367" s="2">
        <f t="shared" si="163"/>
        <v>0</v>
      </c>
      <c r="L367" s="2">
        <f t="shared" si="164"/>
        <v>0</v>
      </c>
      <c r="M367" s="2" t="e">
        <f>7-MATCH(M$1,Analisi!$C367:$I367,0)+1</f>
        <v>#N/A</v>
      </c>
      <c r="N367" s="2" t="e">
        <f>7-MATCH(N$1,Analisi!$C367:$I367,0)+1</f>
        <v>#N/A</v>
      </c>
      <c r="O367" s="2" t="e">
        <f>7-MATCH(O$1,Analisi!$C367:$I367,0)+1</f>
        <v>#N/A</v>
      </c>
      <c r="P367" s="2" t="e">
        <f>7-MATCH(P$1,Analisi!$C367:$I367,0)+1</f>
        <v>#N/A</v>
      </c>
      <c r="Q367" s="2" t="e">
        <f>7-MATCH(Q$1,Analisi!$C367:$I367,0)+1</f>
        <v>#N/A</v>
      </c>
      <c r="R367" s="2" t="e">
        <f>7-MATCH(R$1,Analisi!$C367:$I367,0)+1</f>
        <v>#N/A</v>
      </c>
      <c r="S367" s="2" t="e">
        <f>7-MATCH(S$1,Analisi!$C367:$I367,0)+1</f>
        <v>#N/A</v>
      </c>
    </row>
    <row r="368" spans="1:19" x14ac:dyDescent="0.3">
      <c r="A368" s="2"/>
      <c r="B368" s="2"/>
      <c r="C368" s="2"/>
      <c r="D368" s="2"/>
      <c r="E368" s="2"/>
      <c r="F368" s="2"/>
      <c r="G368" s="2"/>
      <c r="H368" s="2"/>
      <c r="I368" s="2"/>
      <c r="K368" s="2">
        <f t="shared" si="163"/>
        <v>0</v>
      </c>
      <c r="L368" s="2">
        <f t="shared" si="164"/>
        <v>0</v>
      </c>
      <c r="M368" s="2" t="e">
        <f>7-MATCH(M$1,Analisi!$C368:$I368,0)+1</f>
        <v>#N/A</v>
      </c>
      <c r="N368" s="2" t="e">
        <f>7-MATCH(N$1,Analisi!$C368:$I368,0)+1</f>
        <v>#N/A</v>
      </c>
      <c r="O368" s="2" t="e">
        <f>7-MATCH(O$1,Analisi!$C368:$I368,0)+1</f>
        <v>#N/A</v>
      </c>
      <c r="P368" s="2" t="e">
        <f>7-MATCH(P$1,Analisi!$C368:$I368,0)+1</f>
        <v>#N/A</v>
      </c>
      <c r="Q368" s="2" t="e">
        <f>7-MATCH(Q$1,Analisi!$C368:$I368,0)+1</f>
        <v>#N/A</v>
      </c>
      <c r="R368" s="2" t="e">
        <f>7-MATCH(R$1,Analisi!$C368:$I368,0)+1</f>
        <v>#N/A</v>
      </c>
      <c r="S368" s="2" t="e">
        <f>7-MATCH(S$1,Analisi!$C368:$I368,0)+1</f>
        <v>#N/A</v>
      </c>
    </row>
    <row r="369" spans="1:19" x14ac:dyDescent="0.3">
      <c r="A369" s="2"/>
      <c r="B369" s="2"/>
      <c r="C369" s="2"/>
      <c r="D369" s="2"/>
      <c r="E369" s="2"/>
      <c r="F369" s="2"/>
      <c r="G369" s="2"/>
      <c r="H369" s="2"/>
      <c r="I369" s="2"/>
      <c r="K369" s="2">
        <f t="shared" si="163"/>
        <v>0</v>
      </c>
      <c r="L369" s="2">
        <f t="shared" si="164"/>
        <v>0</v>
      </c>
      <c r="M369" s="2" t="e">
        <f>7-MATCH(M$1,Analisi!$C369:$I369,0)+1</f>
        <v>#N/A</v>
      </c>
      <c r="N369" s="2" t="e">
        <f>7-MATCH(N$1,Analisi!$C369:$I369,0)+1</f>
        <v>#N/A</v>
      </c>
      <c r="O369" s="2" t="e">
        <f>7-MATCH(O$1,Analisi!$C369:$I369,0)+1</f>
        <v>#N/A</v>
      </c>
      <c r="P369" s="2" t="e">
        <f>7-MATCH(P$1,Analisi!$C369:$I369,0)+1</f>
        <v>#N/A</v>
      </c>
      <c r="Q369" s="2" t="e">
        <f>7-MATCH(Q$1,Analisi!$C369:$I369,0)+1</f>
        <v>#N/A</v>
      </c>
      <c r="R369" s="2" t="e">
        <f>7-MATCH(R$1,Analisi!$C369:$I369,0)+1</f>
        <v>#N/A</v>
      </c>
      <c r="S369" s="2" t="e">
        <f>7-MATCH(S$1,Analisi!$C369:$I369,0)+1</f>
        <v>#N/A</v>
      </c>
    </row>
    <row r="370" spans="1:19" x14ac:dyDescent="0.3">
      <c r="A370" s="2"/>
      <c r="B370" s="2"/>
      <c r="C370" s="2"/>
      <c r="D370" s="2"/>
      <c r="E370" s="2"/>
      <c r="F370" s="2"/>
      <c r="G370" s="2"/>
      <c r="H370" s="2"/>
      <c r="I370" s="2"/>
      <c r="K370" s="2">
        <f t="shared" si="163"/>
        <v>0</v>
      </c>
      <c r="L370" s="2">
        <f t="shared" si="164"/>
        <v>0</v>
      </c>
      <c r="M370" s="2" t="e">
        <f>7-MATCH(M$1,Analisi!$C370:$I370,0)+1</f>
        <v>#N/A</v>
      </c>
      <c r="N370" s="2" t="e">
        <f>7-MATCH(N$1,Analisi!$C370:$I370,0)+1</f>
        <v>#N/A</v>
      </c>
      <c r="O370" s="2" t="e">
        <f>7-MATCH(O$1,Analisi!$C370:$I370,0)+1</f>
        <v>#N/A</v>
      </c>
      <c r="P370" s="2" t="e">
        <f>7-MATCH(P$1,Analisi!$C370:$I370,0)+1</f>
        <v>#N/A</v>
      </c>
      <c r="Q370" s="2" t="e">
        <f>7-MATCH(Q$1,Analisi!$C370:$I370,0)+1</f>
        <v>#N/A</v>
      </c>
      <c r="R370" s="2" t="e">
        <f>7-MATCH(R$1,Analisi!$C370:$I370,0)+1</f>
        <v>#N/A</v>
      </c>
      <c r="S370" s="2" t="e">
        <f>7-MATCH(S$1,Analisi!$C370:$I370,0)+1</f>
        <v>#N/A</v>
      </c>
    </row>
    <row r="371" spans="1:19" x14ac:dyDescent="0.3">
      <c r="A371" s="2"/>
      <c r="B371" s="2"/>
      <c r="C371" s="2"/>
      <c r="D371" s="2"/>
      <c r="E371" s="2"/>
      <c r="F371" s="2"/>
      <c r="G371" s="2"/>
      <c r="H371" s="2"/>
      <c r="I371" s="2"/>
      <c r="K371" s="2">
        <f t="shared" si="163"/>
        <v>0</v>
      </c>
      <c r="L371" s="2">
        <f t="shared" si="164"/>
        <v>0</v>
      </c>
      <c r="M371" s="2" t="e">
        <f>7-MATCH(M$1,Analisi!$C371:$I371,0)+1</f>
        <v>#N/A</v>
      </c>
      <c r="N371" s="2" t="e">
        <f>7-MATCH(N$1,Analisi!$C371:$I371,0)+1</f>
        <v>#N/A</v>
      </c>
      <c r="O371" s="2" t="e">
        <f>7-MATCH(O$1,Analisi!$C371:$I371,0)+1</f>
        <v>#N/A</v>
      </c>
      <c r="P371" s="2" t="e">
        <f>7-MATCH(P$1,Analisi!$C371:$I371,0)+1</f>
        <v>#N/A</v>
      </c>
      <c r="Q371" s="2" t="e">
        <f>7-MATCH(Q$1,Analisi!$C371:$I371,0)+1</f>
        <v>#N/A</v>
      </c>
      <c r="R371" s="2" t="e">
        <f>7-MATCH(R$1,Analisi!$C371:$I371,0)+1</f>
        <v>#N/A</v>
      </c>
      <c r="S371" s="2" t="e">
        <f>7-MATCH(S$1,Analisi!$C371:$I371,0)+1</f>
        <v>#N/A</v>
      </c>
    </row>
    <row r="372" spans="1:19" x14ac:dyDescent="0.3">
      <c r="A372" s="2"/>
      <c r="B372" s="2"/>
      <c r="C372" s="2"/>
      <c r="D372" s="2"/>
      <c r="E372" s="2"/>
      <c r="F372" s="2"/>
      <c r="G372" s="2"/>
      <c r="H372" s="2"/>
      <c r="I372" s="2"/>
      <c r="K372" s="2">
        <f t="shared" si="163"/>
        <v>0</v>
      </c>
      <c r="L372" s="2">
        <f t="shared" si="164"/>
        <v>0</v>
      </c>
      <c r="M372" s="2" t="e">
        <f>7-MATCH(M$1,Analisi!$C372:$I372,0)+1</f>
        <v>#N/A</v>
      </c>
      <c r="N372" s="2" t="e">
        <f>7-MATCH(N$1,Analisi!$C372:$I372,0)+1</f>
        <v>#N/A</v>
      </c>
      <c r="O372" s="2" t="e">
        <f>7-MATCH(O$1,Analisi!$C372:$I372,0)+1</f>
        <v>#N/A</v>
      </c>
      <c r="P372" s="2" t="e">
        <f>7-MATCH(P$1,Analisi!$C372:$I372,0)+1</f>
        <v>#N/A</v>
      </c>
      <c r="Q372" s="2" t="e">
        <f>7-MATCH(Q$1,Analisi!$C372:$I372,0)+1</f>
        <v>#N/A</v>
      </c>
      <c r="R372" s="2" t="e">
        <f>7-MATCH(R$1,Analisi!$C372:$I372,0)+1</f>
        <v>#N/A</v>
      </c>
      <c r="S372" s="2" t="e">
        <f>7-MATCH(S$1,Analisi!$C372:$I372,0)+1</f>
        <v>#N/A</v>
      </c>
    </row>
    <row r="373" spans="1:19" x14ac:dyDescent="0.3">
      <c r="A373" s="2"/>
      <c r="B373" s="2"/>
      <c r="C373" s="2"/>
      <c r="D373" s="2"/>
      <c r="E373" s="2"/>
      <c r="F373" s="2"/>
      <c r="G373" s="2"/>
      <c r="H373" s="2"/>
      <c r="I373" s="2"/>
      <c r="K373" s="2">
        <f t="shared" ref="K373:L436" si="165">A373</f>
        <v>0</v>
      </c>
      <c r="L373" s="2">
        <f t="shared" si="165"/>
        <v>0</v>
      </c>
      <c r="M373" s="2" t="e">
        <f>7-MATCH(M$1,Analisi!$C373:$I373,0)+1</f>
        <v>#N/A</v>
      </c>
      <c r="N373" s="2" t="e">
        <f>7-MATCH(N$1,Analisi!$C373:$I373,0)+1</f>
        <v>#N/A</v>
      </c>
      <c r="O373" s="2" t="e">
        <f>7-MATCH(O$1,Analisi!$C373:$I373,0)+1</f>
        <v>#N/A</v>
      </c>
      <c r="P373" s="2" t="e">
        <f>7-MATCH(P$1,Analisi!$C373:$I373,0)+1</f>
        <v>#N/A</v>
      </c>
      <c r="Q373" s="2" t="e">
        <f>7-MATCH(Q$1,Analisi!$C373:$I373,0)+1</f>
        <v>#N/A</v>
      </c>
      <c r="R373" s="2" t="e">
        <f>7-MATCH(R$1,Analisi!$C373:$I373,0)+1</f>
        <v>#N/A</v>
      </c>
      <c r="S373" s="2" t="e">
        <f>7-MATCH(S$1,Analisi!$C373:$I373,0)+1</f>
        <v>#N/A</v>
      </c>
    </row>
    <row r="374" spans="1:19" x14ac:dyDescent="0.3">
      <c r="A374" s="2"/>
      <c r="B374" s="2"/>
      <c r="C374" s="2"/>
      <c r="D374" s="2"/>
      <c r="E374" s="2"/>
      <c r="F374" s="2"/>
      <c r="G374" s="2"/>
      <c r="H374" s="2"/>
      <c r="I374" s="2"/>
      <c r="K374" s="2">
        <f t="shared" si="165"/>
        <v>0</v>
      </c>
      <c r="L374" s="2">
        <f t="shared" si="165"/>
        <v>0</v>
      </c>
      <c r="M374" s="2" t="e">
        <f>7-MATCH(M$1,Analisi!$C374:$I374,0)+1</f>
        <v>#N/A</v>
      </c>
      <c r="N374" s="2" t="e">
        <f>7-MATCH(N$1,Analisi!$C374:$I374,0)+1</f>
        <v>#N/A</v>
      </c>
      <c r="O374" s="2" t="e">
        <f>7-MATCH(O$1,Analisi!$C374:$I374,0)+1</f>
        <v>#N/A</v>
      </c>
      <c r="P374" s="2" t="e">
        <f>7-MATCH(P$1,Analisi!$C374:$I374,0)+1</f>
        <v>#N/A</v>
      </c>
      <c r="Q374" s="2" t="e">
        <f>7-MATCH(Q$1,Analisi!$C374:$I374,0)+1</f>
        <v>#N/A</v>
      </c>
      <c r="R374" s="2" t="e">
        <f>7-MATCH(R$1,Analisi!$C374:$I374,0)+1</f>
        <v>#N/A</v>
      </c>
      <c r="S374" s="2" t="e">
        <f>7-MATCH(S$1,Analisi!$C374:$I374,0)+1</f>
        <v>#N/A</v>
      </c>
    </row>
    <row r="375" spans="1:19" x14ac:dyDescent="0.3">
      <c r="A375" s="2"/>
      <c r="B375" s="2"/>
      <c r="C375" s="2"/>
      <c r="D375" s="2"/>
      <c r="E375" s="2"/>
      <c r="F375" s="2"/>
      <c r="G375" s="2"/>
      <c r="H375" s="2"/>
      <c r="I375" s="2"/>
      <c r="K375" s="2">
        <f t="shared" si="165"/>
        <v>0</v>
      </c>
      <c r="L375" s="2">
        <f t="shared" si="165"/>
        <v>0</v>
      </c>
      <c r="M375" s="2" t="e">
        <f>7-MATCH(M$1,Analisi!$C375:$I375,0)+1</f>
        <v>#N/A</v>
      </c>
      <c r="N375" s="2" t="e">
        <f>7-MATCH(N$1,Analisi!$C375:$I375,0)+1</f>
        <v>#N/A</v>
      </c>
      <c r="O375" s="2" t="e">
        <f>7-MATCH(O$1,Analisi!$C375:$I375,0)+1</f>
        <v>#N/A</v>
      </c>
      <c r="P375" s="2" t="e">
        <f>7-MATCH(P$1,Analisi!$C375:$I375,0)+1</f>
        <v>#N/A</v>
      </c>
      <c r="Q375" s="2" t="e">
        <f>7-MATCH(Q$1,Analisi!$C375:$I375,0)+1</f>
        <v>#N/A</v>
      </c>
      <c r="R375" s="2" t="e">
        <f>7-MATCH(R$1,Analisi!$C375:$I375,0)+1</f>
        <v>#N/A</v>
      </c>
      <c r="S375" s="2" t="e">
        <f>7-MATCH(S$1,Analisi!$C375:$I375,0)+1</f>
        <v>#N/A</v>
      </c>
    </row>
    <row r="376" spans="1:19" x14ac:dyDescent="0.3">
      <c r="A376" s="2"/>
      <c r="B376" s="2"/>
      <c r="C376" s="2"/>
      <c r="D376" s="2"/>
      <c r="E376" s="2"/>
      <c r="F376" s="2"/>
      <c r="G376" s="2"/>
      <c r="H376" s="2"/>
      <c r="I376" s="2"/>
      <c r="K376" s="2">
        <f t="shared" si="165"/>
        <v>0</v>
      </c>
      <c r="L376" s="2">
        <f t="shared" si="165"/>
        <v>0</v>
      </c>
      <c r="M376" s="2" t="e">
        <f>7-MATCH(M$1,Analisi!$C376:$I376,0)+1</f>
        <v>#N/A</v>
      </c>
      <c r="N376" s="2" t="e">
        <f>7-MATCH(N$1,Analisi!$C376:$I376,0)+1</f>
        <v>#N/A</v>
      </c>
      <c r="O376" s="2" t="e">
        <f>7-MATCH(O$1,Analisi!$C376:$I376,0)+1</f>
        <v>#N/A</v>
      </c>
      <c r="P376" s="2" t="e">
        <f>7-MATCH(P$1,Analisi!$C376:$I376,0)+1</f>
        <v>#N/A</v>
      </c>
      <c r="Q376" s="2" t="e">
        <f>7-MATCH(Q$1,Analisi!$C376:$I376,0)+1</f>
        <v>#N/A</v>
      </c>
      <c r="R376" s="2" t="e">
        <f>7-MATCH(R$1,Analisi!$C376:$I376,0)+1</f>
        <v>#N/A</v>
      </c>
      <c r="S376" s="2" t="e">
        <f>7-MATCH(S$1,Analisi!$C376:$I376,0)+1</f>
        <v>#N/A</v>
      </c>
    </row>
    <row r="377" spans="1:19" x14ac:dyDescent="0.3">
      <c r="A377" s="2"/>
      <c r="B377" s="2"/>
      <c r="C377" s="2"/>
      <c r="D377" s="2"/>
      <c r="E377" s="2"/>
      <c r="F377" s="2"/>
      <c r="G377" s="2"/>
      <c r="H377" s="2"/>
      <c r="I377" s="2"/>
      <c r="K377" s="2">
        <f t="shared" si="165"/>
        <v>0</v>
      </c>
      <c r="L377" s="2">
        <f t="shared" si="165"/>
        <v>0</v>
      </c>
      <c r="M377" s="2" t="e">
        <f>7-MATCH(M$1,Analisi!$C377:$I377,0)+1</f>
        <v>#N/A</v>
      </c>
      <c r="N377" s="2" t="e">
        <f>7-MATCH(N$1,Analisi!$C377:$I377,0)+1</f>
        <v>#N/A</v>
      </c>
      <c r="O377" s="2" t="e">
        <f>7-MATCH(O$1,Analisi!$C377:$I377,0)+1</f>
        <v>#N/A</v>
      </c>
      <c r="P377" s="2" t="e">
        <f>7-MATCH(P$1,Analisi!$C377:$I377,0)+1</f>
        <v>#N/A</v>
      </c>
      <c r="Q377" s="2" t="e">
        <f>7-MATCH(Q$1,Analisi!$C377:$I377,0)+1</f>
        <v>#N/A</v>
      </c>
      <c r="R377" s="2" t="e">
        <f>7-MATCH(R$1,Analisi!$C377:$I377,0)+1</f>
        <v>#N/A</v>
      </c>
      <c r="S377" s="2" t="e">
        <f>7-MATCH(S$1,Analisi!$C377:$I377,0)+1</f>
        <v>#N/A</v>
      </c>
    </row>
    <row r="378" spans="1:19" x14ac:dyDescent="0.3">
      <c r="A378" s="2"/>
      <c r="B378" s="2"/>
      <c r="C378" s="2"/>
      <c r="D378" s="2"/>
      <c r="E378" s="2"/>
      <c r="F378" s="2"/>
      <c r="G378" s="2"/>
      <c r="H378" s="2"/>
      <c r="I378" s="2"/>
      <c r="K378" s="2">
        <f t="shared" si="165"/>
        <v>0</v>
      </c>
      <c r="L378" s="2">
        <f t="shared" si="165"/>
        <v>0</v>
      </c>
      <c r="M378" s="2" t="e">
        <f>7-MATCH(M$1,Analisi!$C378:$I378,0)+1</f>
        <v>#N/A</v>
      </c>
      <c r="N378" s="2" t="e">
        <f>7-MATCH(N$1,Analisi!$C378:$I378,0)+1</f>
        <v>#N/A</v>
      </c>
      <c r="O378" s="2" t="e">
        <f>7-MATCH(O$1,Analisi!$C378:$I378,0)+1</f>
        <v>#N/A</v>
      </c>
      <c r="P378" s="2" t="e">
        <f>7-MATCH(P$1,Analisi!$C378:$I378,0)+1</f>
        <v>#N/A</v>
      </c>
      <c r="Q378" s="2" t="e">
        <f>7-MATCH(Q$1,Analisi!$C378:$I378,0)+1</f>
        <v>#N/A</v>
      </c>
      <c r="R378" s="2" t="e">
        <f>7-MATCH(R$1,Analisi!$C378:$I378,0)+1</f>
        <v>#N/A</v>
      </c>
      <c r="S378" s="2" t="e">
        <f>7-MATCH(S$1,Analisi!$C378:$I378,0)+1</f>
        <v>#N/A</v>
      </c>
    </row>
    <row r="379" spans="1:19" x14ac:dyDescent="0.3">
      <c r="A379" s="2"/>
      <c r="B379" s="2"/>
      <c r="C379" s="2"/>
      <c r="D379" s="2"/>
      <c r="E379" s="2"/>
      <c r="F379" s="2"/>
      <c r="G379" s="2"/>
      <c r="H379" s="2"/>
      <c r="I379" s="2"/>
      <c r="K379" s="2">
        <f t="shared" si="165"/>
        <v>0</v>
      </c>
      <c r="L379" s="2">
        <f t="shared" si="165"/>
        <v>0</v>
      </c>
      <c r="M379" s="2" t="e">
        <f>7-MATCH(M$1,Analisi!$C379:$I379,0)+1</f>
        <v>#N/A</v>
      </c>
      <c r="N379" s="2" t="e">
        <f>7-MATCH(N$1,Analisi!$C379:$I379,0)+1</f>
        <v>#N/A</v>
      </c>
      <c r="O379" s="2" t="e">
        <f>7-MATCH(O$1,Analisi!$C379:$I379,0)+1</f>
        <v>#N/A</v>
      </c>
      <c r="P379" s="2" t="e">
        <f>7-MATCH(P$1,Analisi!$C379:$I379,0)+1</f>
        <v>#N/A</v>
      </c>
      <c r="Q379" s="2" t="e">
        <f>7-MATCH(Q$1,Analisi!$C379:$I379,0)+1</f>
        <v>#N/A</v>
      </c>
      <c r="R379" s="2" t="e">
        <f>7-MATCH(R$1,Analisi!$C379:$I379,0)+1</f>
        <v>#N/A</v>
      </c>
      <c r="S379" s="2" t="e">
        <f>7-MATCH(S$1,Analisi!$C379:$I379,0)+1</f>
        <v>#N/A</v>
      </c>
    </row>
    <row r="380" spans="1:19" x14ac:dyDescent="0.3">
      <c r="A380" s="2"/>
      <c r="B380" s="2"/>
      <c r="C380" s="2"/>
      <c r="D380" s="2"/>
      <c r="E380" s="2"/>
      <c r="F380" s="2"/>
      <c r="G380" s="2"/>
      <c r="H380" s="2"/>
      <c r="I380" s="2"/>
      <c r="K380" s="2">
        <f t="shared" si="165"/>
        <v>0</v>
      </c>
      <c r="L380" s="2">
        <f t="shared" si="165"/>
        <v>0</v>
      </c>
      <c r="M380" s="2" t="e">
        <f>7-MATCH(M$1,Analisi!$C380:$I380,0)+1</f>
        <v>#N/A</v>
      </c>
      <c r="N380" s="2" t="e">
        <f>7-MATCH(N$1,Analisi!$C380:$I380,0)+1</f>
        <v>#N/A</v>
      </c>
      <c r="O380" s="2" t="e">
        <f>7-MATCH(O$1,Analisi!$C380:$I380,0)+1</f>
        <v>#N/A</v>
      </c>
      <c r="P380" s="2" t="e">
        <f>7-MATCH(P$1,Analisi!$C380:$I380,0)+1</f>
        <v>#N/A</v>
      </c>
      <c r="Q380" s="2" t="e">
        <f>7-MATCH(Q$1,Analisi!$C380:$I380,0)+1</f>
        <v>#N/A</v>
      </c>
      <c r="R380" s="2" t="e">
        <f>7-MATCH(R$1,Analisi!$C380:$I380,0)+1</f>
        <v>#N/A</v>
      </c>
      <c r="S380" s="2" t="e">
        <f>7-MATCH(S$1,Analisi!$C380:$I380,0)+1</f>
        <v>#N/A</v>
      </c>
    </row>
    <row r="381" spans="1:19" x14ac:dyDescent="0.3">
      <c r="A381" s="2"/>
      <c r="B381" s="2"/>
      <c r="C381" s="2"/>
      <c r="D381" s="2"/>
      <c r="E381" s="2"/>
      <c r="F381" s="2"/>
      <c r="G381" s="2"/>
      <c r="H381" s="2"/>
      <c r="I381" s="2"/>
      <c r="K381" s="2">
        <f t="shared" si="165"/>
        <v>0</v>
      </c>
      <c r="L381" s="2">
        <f t="shared" si="165"/>
        <v>0</v>
      </c>
      <c r="M381" s="2" t="e">
        <f>7-MATCH(M$1,Analisi!$C381:$I381,0)+1</f>
        <v>#N/A</v>
      </c>
      <c r="N381" s="2" t="e">
        <f>7-MATCH(N$1,Analisi!$C381:$I381,0)+1</f>
        <v>#N/A</v>
      </c>
      <c r="O381" s="2" t="e">
        <f>7-MATCH(O$1,Analisi!$C381:$I381,0)+1</f>
        <v>#N/A</v>
      </c>
      <c r="P381" s="2" t="e">
        <f>7-MATCH(P$1,Analisi!$C381:$I381,0)+1</f>
        <v>#N/A</v>
      </c>
      <c r="Q381" s="2" t="e">
        <f>7-MATCH(Q$1,Analisi!$C381:$I381,0)+1</f>
        <v>#N/A</v>
      </c>
      <c r="R381" s="2" t="e">
        <f>7-MATCH(R$1,Analisi!$C381:$I381,0)+1</f>
        <v>#N/A</v>
      </c>
      <c r="S381" s="2" t="e">
        <f>7-MATCH(S$1,Analisi!$C381:$I381,0)+1</f>
        <v>#N/A</v>
      </c>
    </row>
    <row r="382" spans="1:19" x14ac:dyDescent="0.3">
      <c r="A382" s="2"/>
      <c r="B382" s="2"/>
      <c r="C382" s="2"/>
      <c r="D382" s="2"/>
      <c r="E382" s="2"/>
      <c r="F382" s="2"/>
      <c r="G382" s="2"/>
      <c r="H382" s="2"/>
      <c r="I382" s="2"/>
      <c r="K382" s="2">
        <f t="shared" si="165"/>
        <v>0</v>
      </c>
      <c r="L382" s="2">
        <f t="shared" si="165"/>
        <v>0</v>
      </c>
      <c r="M382" s="2" t="e">
        <f>7-MATCH(M$1,Analisi!$C382:$I382,0)+1</f>
        <v>#N/A</v>
      </c>
      <c r="N382" s="2" t="e">
        <f>7-MATCH(N$1,Analisi!$C382:$I382,0)+1</f>
        <v>#N/A</v>
      </c>
      <c r="O382" s="2" t="e">
        <f>7-MATCH(O$1,Analisi!$C382:$I382,0)+1</f>
        <v>#N/A</v>
      </c>
      <c r="P382" s="2" t="e">
        <f>7-MATCH(P$1,Analisi!$C382:$I382,0)+1</f>
        <v>#N/A</v>
      </c>
      <c r="Q382" s="2" t="e">
        <f>7-MATCH(Q$1,Analisi!$C382:$I382,0)+1</f>
        <v>#N/A</v>
      </c>
      <c r="R382" s="2" t="e">
        <f>7-MATCH(R$1,Analisi!$C382:$I382,0)+1</f>
        <v>#N/A</v>
      </c>
      <c r="S382" s="2" t="e">
        <f>7-MATCH(S$1,Analisi!$C382:$I382,0)+1</f>
        <v>#N/A</v>
      </c>
    </row>
    <row r="383" spans="1:19" x14ac:dyDescent="0.3">
      <c r="A383" s="2"/>
      <c r="B383" s="2"/>
      <c r="C383" s="2"/>
      <c r="D383" s="2"/>
      <c r="E383" s="2"/>
      <c r="F383" s="2"/>
      <c r="G383" s="2"/>
      <c r="H383" s="2"/>
      <c r="I383" s="2"/>
      <c r="K383" s="2">
        <f t="shared" si="165"/>
        <v>0</v>
      </c>
      <c r="L383" s="2">
        <f t="shared" si="165"/>
        <v>0</v>
      </c>
      <c r="M383" s="2" t="e">
        <f>7-MATCH(M$1,Analisi!$C383:$I383,0)+1</f>
        <v>#N/A</v>
      </c>
      <c r="N383" s="2" t="e">
        <f>7-MATCH(N$1,Analisi!$C383:$I383,0)+1</f>
        <v>#N/A</v>
      </c>
      <c r="O383" s="2" t="e">
        <f>7-MATCH(O$1,Analisi!$C383:$I383,0)+1</f>
        <v>#N/A</v>
      </c>
      <c r="P383" s="2" t="e">
        <f>7-MATCH(P$1,Analisi!$C383:$I383,0)+1</f>
        <v>#N/A</v>
      </c>
      <c r="Q383" s="2" t="e">
        <f>7-MATCH(Q$1,Analisi!$C383:$I383,0)+1</f>
        <v>#N/A</v>
      </c>
      <c r="R383" s="2" t="e">
        <f>7-MATCH(R$1,Analisi!$C383:$I383,0)+1</f>
        <v>#N/A</v>
      </c>
      <c r="S383" s="2" t="e">
        <f>7-MATCH(S$1,Analisi!$C383:$I383,0)+1</f>
        <v>#N/A</v>
      </c>
    </row>
    <row r="384" spans="1:19" x14ac:dyDescent="0.3">
      <c r="A384" s="2"/>
      <c r="B384" s="2"/>
      <c r="C384" s="2"/>
      <c r="D384" s="2"/>
      <c r="E384" s="2"/>
      <c r="F384" s="2"/>
      <c r="G384" s="2"/>
      <c r="H384" s="2"/>
      <c r="I384" s="2"/>
      <c r="K384" s="2">
        <f t="shared" si="165"/>
        <v>0</v>
      </c>
      <c r="L384" s="2">
        <f t="shared" si="165"/>
        <v>0</v>
      </c>
      <c r="M384" s="2" t="e">
        <f>7-MATCH(M$1,Analisi!$C384:$I384,0)+1</f>
        <v>#N/A</v>
      </c>
      <c r="N384" s="2" t="e">
        <f>7-MATCH(N$1,Analisi!$C384:$I384,0)+1</f>
        <v>#N/A</v>
      </c>
      <c r="O384" s="2" t="e">
        <f>7-MATCH(O$1,Analisi!$C384:$I384,0)+1</f>
        <v>#N/A</v>
      </c>
      <c r="P384" s="2" t="e">
        <f>7-MATCH(P$1,Analisi!$C384:$I384,0)+1</f>
        <v>#N/A</v>
      </c>
      <c r="Q384" s="2" t="e">
        <f>7-MATCH(Q$1,Analisi!$C384:$I384,0)+1</f>
        <v>#N/A</v>
      </c>
      <c r="R384" s="2" t="e">
        <f>7-MATCH(R$1,Analisi!$C384:$I384,0)+1</f>
        <v>#N/A</v>
      </c>
      <c r="S384" s="2" t="e">
        <f>7-MATCH(S$1,Analisi!$C384:$I384,0)+1</f>
        <v>#N/A</v>
      </c>
    </row>
    <row r="385" spans="1:19" x14ac:dyDescent="0.3">
      <c r="A385" s="2"/>
      <c r="B385" s="2"/>
      <c r="C385" s="2"/>
      <c r="D385" s="2"/>
      <c r="E385" s="2"/>
      <c r="F385" s="2"/>
      <c r="G385" s="2"/>
      <c r="H385" s="2"/>
      <c r="I385" s="2"/>
      <c r="K385" s="2">
        <f t="shared" si="165"/>
        <v>0</v>
      </c>
      <c r="L385" s="2">
        <f t="shared" si="165"/>
        <v>0</v>
      </c>
      <c r="M385" s="2" t="e">
        <f>7-MATCH(M$1,Analisi!$C385:$I385,0)+1</f>
        <v>#N/A</v>
      </c>
      <c r="N385" s="2" t="e">
        <f>7-MATCH(N$1,Analisi!$C385:$I385,0)+1</f>
        <v>#N/A</v>
      </c>
      <c r="O385" s="2" t="e">
        <f>7-MATCH(O$1,Analisi!$C385:$I385,0)+1</f>
        <v>#N/A</v>
      </c>
      <c r="P385" s="2" t="e">
        <f>7-MATCH(P$1,Analisi!$C385:$I385,0)+1</f>
        <v>#N/A</v>
      </c>
      <c r="Q385" s="2" t="e">
        <f>7-MATCH(Q$1,Analisi!$C385:$I385,0)+1</f>
        <v>#N/A</v>
      </c>
      <c r="R385" s="2" t="e">
        <f>7-MATCH(R$1,Analisi!$C385:$I385,0)+1</f>
        <v>#N/A</v>
      </c>
      <c r="S385" s="2" t="e">
        <f>7-MATCH(S$1,Analisi!$C385:$I385,0)+1</f>
        <v>#N/A</v>
      </c>
    </row>
    <row r="386" spans="1:19" x14ac:dyDescent="0.3">
      <c r="A386" s="2"/>
      <c r="B386" s="2"/>
      <c r="C386" s="2"/>
      <c r="D386" s="2"/>
      <c r="E386" s="2"/>
      <c r="F386" s="2"/>
      <c r="G386" s="2"/>
      <c r="H386" s="2"/>
      <c r="I386" s="2"/>
      <c r="K386" s="2">
        <f t="shared" si="165"/>
        <v>0</v>
      </c>
      <c r="L386" s="2">
        <f t="shared" si="165"/>
        <v>0</v>
      </c>
      <c r="M386" s="2" t="e">
        <f>7-MATCH(M$1,Analisi!$C386:$I386,0)+1</f>
        <v>#N/A</v>
      </c>
      <c r="N386" s="2" t="e">
        <f>7-MATCH(N$1,Analisi!$C386:$I386,0)+1</f>
        <v>#N/A</v>
      </c>
      <c r="O386" s="2" t="e">
        <f>7-MATCH(O$1,Analisi!$C386:$I386,0)+1</f>
        <v>#N/A</v>
      </c>
      <c r="P386" s="2" t="e">
        <f>7-MATCH(P$1,Analisi!$C386:$I386,0)+1</f>
        <v>#N/A</v>
      </c>
      <c r="Q386" s="2" t="e">
        <f>7-MATCH(Q$1,Analisi!$C386:$I386,0)+1</f>
        <v>#N/A</v>
      </c>
      <c r="R386" s="2" t="e">
        <f>7-MATCH(R$1,Analisi!$C386:$I386,0)+1</f>
        <v>#N/A</v>
      </c>
      <c r="S386" s="2" t="e">
        <f>7-MATCH(S$1,Analisi!$C386:$I386,0)+1</f>
        <v>#N/A</v>
      </c>
    </row>
    <row r="387" spans="1:19" x14ac:dyDescent="0.3">
      <c r="A387" s="2"/>
      <c r="B387" s="2"/>
      <c r="C387" s="2"/>
      <c r="D387" s="2"/>
      <c r="E387" s="2"/>
      <c r="F387" s="2"/>
      <c r="G387" s="2"/>
      <c r="H387" s="2"/>
      <c r="I387" s="2"/>
      <c r="K387" s="2">
        <f t="shared" si="165"/>
        <v>0</v>
      </c>
      <c r="L387" s="2">
        <f t="shared" si="165"/>
        <v>0</v>
      </c>
      <c r="M387" s="2" t="e">
        <f>7-MATCH(M$1,Analisi!$C387:$I387,0)+1</f>
        <v>#N/A</v>
      </c>
      <c r="N387" s="2" t="e">
        <f>7-MATCH(N$1,Analisi!$C387:$I387,0)+1</f>
        <v>#N/A</v>
      </c>
      <c r="O387" s="2" t="e">
        <f>7-MATCH(O$1,Analisi!$C387:$I387,0)+1</f>
        <v>#N/A</v>
      </c>
      <c r="P387" s="2" t="e">
        <f>7-MATCH(P$1,Analisi!$C387:$I387,0)+1</f>
        <v>#N/A</v>
      </c>
      <c r="Q387" s="2" t="e">
        <f>7-MATCH(Q$1,Analisi!$C387:$I387,0)+1</f>
        <v>#N/A</v>
      </c>
      <c r="R387" s="2" t="e">
        <f>7-MATCH(R$1,Analisi!$C387:$I387,0)+1</f>
        <v>#N/A</v>
      </c>
      <c r="S387" s="2" t="e">
        <f>7-MATCH(S$1,Analisi!$C387:$I387,0)+1</f>
        <v>#N/A</v>
      </c>
    </row>
    <row r="388" spans="1:19" x14ac:dyDescent="0.3">
      <c r="A388" s="2"/>
      <c r="B388" s="2"/>
      <c r="C388" s="2"/>
      <c r="D388" s="2"/>
      <c r="E388" s="2"/>
      <c r="F388" s="2"/>
      <c r="G388" s="2"/>
      <c r="H388" s="2"/>
      <c r="I388" s="2"/>
      <c r="K388" s="2">
        <f t="shared" si="165"/>
        <v>0</v>
      </c>
      <c r="L388" s="2">
        <f t="shared" si="165"/>
        <v>0</v>
      </c>
      <c r="M388" s="2" t="e">
        <f>7-MATCH(M$1,Analisi!$C388:$I388,0)+1</f>
        <v>#N/A</v>
      </c>
      <c r="N388" s="2" t="e">
        <f>7-MATCH(N$1,Analisi!$C388:$I388,0)+1</f>
        <v>#N/A</v>
      </c>
      <c r="O388" s="2" t="e">
        <f>7-MATCH(O$1,Analisi!$C388:$I388,0)+1</f>
        <v>#N/A</v>
      </c>
      <c r="P388" s="2" t="e">
        <f>7-MATCH(P$1,Analisi!$C388:$I388,0)+1</f>
        <v>#N/A</v>
      </c>
      <c r="Q388" s="2" t="e">
        <f>7-MATCH(Q$1,Analisi!$C388:$I388,0)+1</f>
        <v>#N/A</v>
      </c>
      <c r="R388" s="2" t="e">
        <f>7-MATCH(R$1,Analisi!$C388:$I388,0)+1</f>
        <v>#N/A</v>
      </c>
      <c r="S388" s="2" t="e">
        <f>7-MATCH(S$1,Analisi!$C388:$I388,0)+1</f>
        <v>#N/A</v>
      </c>
    </row>
    <row r="389" spans="1:19" x14ac:dyDescent="0.3">
      <c r="A389" s="2"/>
      <c r="B389" s="2"/>
      <c r="C389" s="2"/>
      <c r="D389" s="2"/>
      <c r="E389" s="2"/>
      <c r="F389" s="2"/>
      <c r="G389" s="2"/>
      <c r="H389" s="2"/>
      <c r="I389" s="2"/>
      <c r="K389" s="2">
        <f t="shared" si="165"/>
        <v>0</v>
      </c>
      <c r="L389" s="2">
        <f t="shared" si="165"/>
        <v>0</v>
      </c>
      <c r="M389" s="2" t="e">
        <f>7-MATCH(M$1,Analisi!$C389:$I389,0)+1</f>
        <v>#N/A</v>
      </c>
      <c r="N389" s="2" t="e">
        <f>7-MATCH(N$1,Analisi!$C389:$I389,0)+1</f>
        <v>#N/A</v>
      </c>
      <c r="O389" s="2" t="e">
        <f>7-MATCH(O$1,Analisi!$C389:$I389,0)+1</f>
        <v>#N/A</v>
      </c>
      <c r="P389" s="2" t="e">
        <f>7-MATCH(P$1,Analisi!$C389:$I389,0)+1</f>
        <v>#N/A</v>
      </c>
      <c r="Q389" s="2" t="e">
        <f>7-MATCH(Q$1,Analisi!$C389:$I389,0)+1</f>
        <v>#N/A</v>
      </c>
      <c r="R389" s="2" t="e">
        <f>7-MATCH(R$1,Analisi!$C389:$I389,0)+1</f>
        <v>#N/A</v>
      </c>
      <c r="S389" s="2" t="e">
        <f>7-MATCH(S$1,Analisi!$C389:$I389,0)+1</f>
        <v>#N/A</v>
      </c>
    </row>
    <row r="390" spans="1:19" x14ac:dyDescent="0.3">
      <c r="A390" s="2"/>
      <c r="B390" s="2"/>
      <c r="C390" s="2"/>
      <c r="D390" s="2"/>
      <c r="E390" s="2"/>
      <c r="F390" s="2"/>
      <c r="G390" s="2"/>
      <c r="H390" s="2"/>
      <c r="I390" s="2"/>
      <c r="K390" s="2">
        <f t="shared" si="165"/>
        <v>0</v>
      </c>
      <c r="L390" s="2">
        <f t="shared" si="165"/>
        <v>0</v>
      </c>
      <c r="M390" s="2" t="e">
        <f>7-MATCH(M$1,Analisi!$C390:$I390,0)+1</f>
        <v>#N/A</v>
      </c>
      <c r="N390" s="2" t="e">
        <f>7-MATCH(N$1,Analisi!$C390:$I390,0)+1</f>
        <v>#N/A</v>
      </c>
      <c r="O390" s="2" t="e">
        <f>7-MATCH(O$1,Analisi!$C390:$I390,0)+1</f>
        <v>#N/A</v>
      </c>
      <c r="P390" s="2" t="e">
        <f>7-MATCH(P$1,Analisi!$C390:$I390,0)+1</f>
        <v>#N/A</v>
      </c>
      <c r="Q390" s="2" t="e">
        <f>7-MATCH(Q$1,Analisi!$C390:$I390,0)+1</f>
        <v>#N/A</v>
      </c>
      <c r="R390" s="2" t="e">
        <f>7-MATCH(R$1,Analisi!$C390:$I390,0)+1</f>
        <v>#N/A</v>
      </c>
      <c r="S390" s="2" t="e">
        <f>7-MATCH(S$1,Analisi!$C390:$I390,0)+1</f>
        <v>#N/A</v>
      </c>
    </row>
    <row r="391" spans="1:19" x14ac:dyDescent="0.3">
      <c r="A391" s="2"/>
      <c r="B391" s="2"/>
      <c r="C391" s="2"/>
      <c r="D391" s="2"/>
      <c r="E391" s="2"/>
      <c r="F391" s="2"/>
      <c r="G391" s="2"/>
      <c r="H391" s="2"/>
      <c r="I391" s="2"/>
      <c r="K391" s="2">
        <f t="shared" si="165"/>
        <v>0</v>
      </c>
      <c r="L391" s="2">
        <f t="shared" si="165"/>
        <v>0</v>
      </c>
      <c r="M391" s="2" t="e">
        <f>7-MATCH(M$1,Analisi!$C391:$I391,0)+1</f>
        <v>#N/A</v>
      </c>
      <c r="N391" s="2" t="e">
        <f>7-MATCH(N$1,Analisi!$C391:$I391,0)+1</f>
        <v>#N/A</v>
      </c>
      <c r="O391" s="2" t="e">
        <f>7-MATCH(O$1,Analisi!$C391:$I391,0)+1</f>
        <v>#N/A</v>
      </c>
      <c r="P391" s="2" t="e">
        <f>7-MATCH(P$1,Analisi!$C391:$I391,0)+1</f>
        <v>#N/A</v>
      </c>
      <c r="Q391" s="2" t="e">
        <f>7-MATCH(Q$1,Analisi!$C391:$I391,0)+1</f>
        <v>#N/A</v>
      </c>
      <c r="R391" s="2" t="e">
        <f>7-MATCH(R$1,Analisi!$C391:$I391,0)+1</f>
        <v>#N/A</v>
      </c>
      <c r="S391" s="2" t="e">
        <f>7-MATCH(S$1,Analisi!$C391:$I391,0)+1</f>
        <v>#N/A</v>
      </c>
    </row>
    <row r="392" spans="1:19" x14ac:dyDescent="0.3">
      <c r="A392" s="2"/>
      <c r="B392" s="2"/>
      <c r="C392" s="2"/>
      <c r="D392" s="2"/>
      <c r="E392" s="2"/>
      <c r="F392" s="2"/>
      <c r="G392" s="2"/>
      <c r="H392" s="2"/>
      <c r="I392" s="2"/>
      <c r="K392" s="2">
        <f t="shared" si="165"/>
        <v>0</v>
      </c>
      <c r="L392" s="2">
        <f t="shared" si="165"/>
        <v>0</v>
      </c>
      <c r="M392" s="2" t="e">
        <f>7-MATCH(M$1,Analisi!$C392:$I392,0)+1</f>
        <v>#N/A</v>
      </c>
      <c r="N392" s="2" t="e">
        <f>7-MATCH(N$1,Analisi!$C392:$I392,0)+1</f>
        <v>#N/A</v>
      </c>
      <c r="O392" s="2" t="e">
        <f>7-MATCH(O$1,Analisi!$C392:$I392,0)+1</f>
        <v>#N/A</v>
      </c>
      <c r="P392" s="2" t="e">
        <f>7-MATCH(P$1,Analisi!$C392:$I392,0)+1</f>
        <v>#N/A</v>
      </c>
      <c r="Q392" s="2" t="e">
        <f>7-MATCH(Q$1,Analisi!$C392:$I392,0)+1</f>
        <v>#N/A</v>
      </c>
      <c r="R392" s="2" t="e">
        <f>7-MATCH(R$1,Analisi!$C392:$I392,0)+1</f>
        <v>#N/A</v>
      </c>
      <c r="S392" s="2" t="e">
        <f>7-MATCH(S$1,Analisi!$C392:$I392,0)+1</f>
        <v>#N/A</v>
      </c>
    </row>
    <row r="393" spans="1:19" x14ac:dyDescent="0.3">
      <c r="A393" s="2"/>
      <c r="B393" s="2"/>
      <c r="C393" s="2"/>
      <c r="D393" s="2"/>
      <c r="E393" s="2"/>
      <c r="F393" s="2"/>
      <c r="G393" s="2"/>
      <c r="H393" s="2"/>
      <c r="I393" s="2"/>
      <c r="K393" s="2">
        <f t="shared" si="165"/>
        <v>0</v>
      </c>
      <c r="L393" s="2">
        <f t="shared" si="165"/>
        <v>0</v>
      </c>
      <c r="M393" s="2" t="e">
        <f>7-MATCH(M$1,Analisi!$C393:$I393,0)+1</f>
        <v>#N/A</v>
      </c>
      <c r="N393" s="2" t="e">
        <f>7-MATCH(N$1,Analisi!$C393:$I393,0)+1</f>
        <v>#N/A</v>
      </c>
      <c r="O393" s="2" t="e">
        <f>7-MATCH(O$1,Analisi!$C393:$I393,0)+1</f>
        <v>#N/A</v>
      </c>
      <c r="P393" s="2" t="e">
        <f>7-MATCH(P$1,Analisi!$C393:$I393,0)+1</f>
        <v>#N/A</v>
      </c>
      <c r="Q393" s="2" t="e">
        <f>7-MATCH(Q$1,Analisi!$C393:$I393,0)+1</f>
        <v>#N/A</v>
      </c>
      <c r="R393" s="2" t="e">
        <f>7-MATCH(R$1,Analisi!$C393:$I393,0)+1</f>
        <v>#N/A</v>
      </c>
      <c r="S393" s="2" t="e">
        <f>7-MATCH(S$1,Analisi!$C393:$I393,0)+1</f>
        <v>#N/A</v>
      </c>
    </row>
    <row r="394" spans="1:19" x14ac:dyDescent="0.3">
      <c r="A394" s="2"/>
      <c r="B394" s="2"/>
      <c r="C394" s="2"/>
      <c r="D394" s="2"/>
      <c r="E394" s="2"/>
      <c r="F394" s="2"/>
      <c r="G394" s="2"/>
      <c r="H394" s="2"/>
      <c r="I394" s="2"/>
      <c r="K394" s="2">
        <f t="shared" si="165"/>
        <v>0</v>
      </c>
      <c r="L394" s="2">
        <f t="shared" si="165"/>
        <v>0</v>
      </c>
      <c r="M394" s="2" t="e">
        <f>7-MATCH(M$1,Analisi!$C394:$I394,0)+1</f>
        <v>#N/A</v>
      </c>
      <c r="N394" s="2" t="e">
        <f>7-MATCH(N$1,Analisi!$C394:$I394,0)+1</f>
        <v>#N/A</v>
      </c>
      <c r="O394" s="2" t="e">
        <f>7-MATCH(O$1,Analisi!$C394:$I394,0)+1</f>
        <v>#N/A</v>
      </c>
      <c r="P394" s="2" t="e">
        <f>7-MATCH(P$1,Analisi!$C394:$I394,0)+1</f>
        <v>#N/A</v>
      </c>
      <c r="Q394" s="2" t="e">
        <f>7-MATCH(Q$1,Analisi!$C394:$I394,0)+1</f>
        <v>#N/A</v>
      </c>
      <c r="R394" s="2" t="e">
        <f>7-MATCH(R$1,Analisi!$C394:$I394,0)+1</f>
        <v>#N/A</v>
      </c>
      <c r="S394" s="2" t="e">
        <f>7-MATCH(S$1,Analisi!$C394:$I394,0)+1</f>
        <v>#N/A</v>
      </c>
    </row>
    <row r="395" spans="1:19" x14ac:dyDescent="0.3">
      <c r="A395" s="2"/>
      <c r="B395" s="2"/>
      <c r="C395" s="2"/>
      <c r="D395" s="2"/>
      <c r="E395" s="2"/>
      <c r="F395" s="2"/>
      <c r="G395" s="2"/>
      <c r="H395" s="2"/>
      <c r="I395" s="2"/>
      <c r="K395" s="2">
        <f t="shared" si="165"/>
        <v>0</v>
      </c>
      <c r="L395" s="2">
        <f t="shared" si="165"/>
        <v>0</v>
      </c>
      <c r="M395" s="2" t="e">
        <f>7-MATCH(M$1,Analisi!$C395:$I395,0)+1</f>
        <v>#N/A</v>
      </c>
      <c r="N395" s="2" t="e">
        <f>7-MATCH(N$1,Analisi!$C395:$I395,0)+1</f>
        <v>#N/A</v>
      </c>
      <c r="O395" s="2" t="e">
        <f>7-MATCH(O$1,Analisi!$C395:$I395,0)+1</f>
        <v>#N/A</v>
      </c>
      <c r="P395" s="2" t="e">
        <f>7-MATCH(P$1,Analisi!$C395:$I395,0)+1</f>
        <v>#N/A</v>
      </c>
      <c r="Q395" s="2" t="e">
        <f>7-MATCH(Q$1,Analisi!$C395:$I395,0)+1</f>
        <v>#N/A</v>
      </c>
      <c r="R395" s="2" t="e">
        <f>7-MATCH(R$1,Analisi!$C395:$I395,0)+1</f>
        <v>#N/A</v>
      </c>
      <c r="S395" s="2" t="e">
        <f>7-MATCH(S$1,Analisi!$C395:$I395,0)+1</f>
        <v>#N/A</v>
      </c>
    </row>
    <row r="396" spans="1:19" x14ac:dyDescent="0.3">
      <c r="A396" s="2"/>
      <c r="B396" s="2"/>
      <c r="C396" s="2"/>
      <c r="D396" s="2"/>
      <c r="E396" s="2"/>
      <c r="F396" s="2"/>
      <c r="G396" s="2"/>
      <c r="H396" s="2"/>
      <c r="I396" s="2"/>
      <c r="K396" s="2">
        <f t="shared" si="165"/>
        <v>0</v>
      </c>
      <c r="L396" s="2">
        <f t="shared" si="165"/>
        <v>0</v>
      </c>
      <c r="M396" s="2" t="e">
        <f>7-MATCH(M$1,Analisi!$C396:$I396,0)+1</f>
        <v>#N/A</v>
      </c>
      <c r="N396" s="2" t="e">
        <f>7-MATCH(N$1,Analisi!$C396:$I396,0)+1</f>
        <v>#N/A</v>
      </c>
      <c r="O396" s="2" t="e">
        <f>7-MATCH(O$1,Analisi!$C396:$I396,0)+1</f>
        <v>#N/A</v>
      </c>
      <c r="P396" s="2" t="e">
        <f>7-MATCH(P$1,Analisi!$C396:$I396,0)+1</f>
        <v>#N/A</v>
      </c>
      <c r="Q396" s="2" t="e">
        <f>7-MATCH(Q$1,Analisi!$C396:$I396,0)+1</f>
        <v>#N/A</v>
      </c>
      <c r="R396" s="2" t="e">
        <f>7-MATCH(R$1,Analisi!$C396:$I396,0)+1</f>
        <v>#N/A</v>
      </c>
      <c r="S396" s="2" t="e">
        <f>7-MATCH(S$1,Analisi!$C396:$I396,0)+1</f>
        <v>#N/A</v>
      </c>
    </row>
    <row r="397" spans="1:19" x14ac:dyDescent="0.3">
      <c r="A397" s="2"/>
      <c r="B397" s="2"/>
      <c r="C397" s="2"/>
      <c r="D397" s="2"/>
      <c r="E397" s="2"/>
      <c r="F397" s="2"/>
      <c r="G397" s="2"/>
      <c r="H397" s="2"/>
      <c r="I397" s="2"/>
      <c r="K397" s="2">
        <f t="shared" si="165"/>
        <v>0</v>
      </c>
      <c r="L397" s="2">
        <f t="shared" si="165"/>
        <v>0</v>
      </c>
      <c r="M397" s="2" t="e">
        <f>7-MATCH(M$1,Analisi!$C397:$I397,0)+1</f>
        <v>#N/A</v>
      </c>
      <c r="N397" s="2" t="e">
        <f>7-MATCH(N$1,Analisi!$C397:$I397,0)+1</f>
        <v>#N/A</v>
      </c>
      <c r="O397" s="2" t="e">
        <f>7-MATCH(O$1,Analisi!$C397:$I397,0)+1</f>
        <v>#N/A</v>
      </c>
      <c r="P397" s="2" t="e">
        <f>7-MATCH(P$1,Analisi!$C397:$I397,0)+1</f>
        <v>#N/A</v>
      </c>
      <c r="Q397" s="2" t="e">
        <f>7-MATCH(Q$1,Analisi!$C397:$I397,0)+1</f>
        <v>#N/A</v>
      </c>
      <c r="R397" s="2" t="e">
        <f>7-MATCH(R$1,Analisi!$C397:$I397,0)+1</f>
        <v>#N/A</v>
      </c>
      <c r="S397" s="2" t="e">
        <f>7-MATCH(S$1,Analisi!$C397:$I397,0)+1</f>
        <v>#N/A</v>
      </c>
    </row>
    <row r="398" spans="1:19" x14ac:dyDescent="0.3">
      <c r="A398" s="2"/>
      <c r="B398" s="2"/>
      <c r="C398" s="2"/>
      <c r="D398" s="2"/>
      <c r="E398" s="2"/>
      <c r="F398" s="2"/>
      <c r="G398" s="2"/>
      <c r="H398" s="2"/>
      <c r="I398" s="2"/>
      <c r="K398" s="2">
        <f t="shared" si="165"/>
        <v>0</v>
      </c>
      <c r="L398" s="2">
        <f t="shared" si="165"/>
        <v>0</v>
      </c>
      <c r="M398" s="2" t="e">
        <f>7-MATCH(M$1,Analisi!$C398:$I398,0)+1</f>
        <v>#N/A</v>
      </c>
      <c r="N398" s="2" t="e">
        <f>7-MATCH(N$1,Analisi!$C398:$I398,0)+1</f>
        <v>#N/A</v>
      </c>
      <c r="O398" s="2" t="e">
        <f>7-MATCH(O$1,Analisi!$C398:$I398,0)+1</f>
        <v>#N/A</v>
      </c>
      <c r="P398" s="2" t="e">
        <f>7-MATCH(P$1,Analisi!$C398:$I398,0)+1</f>
        <v>#N/A</v>
      </c>
      <c r="Q398" s="2" t="e">
        <f>7-MATCH(Q$1,Analisi!$C398:$I398,0)+1</f>
        <v>#N/A</v>
      </c>
      <c r="R398" s="2" t="e">
        <f>7-MATCH(R$1,Analisi!$C398:$I398,0)+1</f>
        <v>#N/A</v>
      </c>
      <c r="S398" s="2" t="e">
        <f>7-MATCH(S$1,Analisi!$C398:$I398,0)+1</f>
        <v>#N/A</v>
      </c>
    </row>
    <row r="399" spans="1:19" x14ac:dyDescent="0.3">
      <c r="A399" s="2"/>
      <c r="B399" s="2"/>
      <c r="C399" s="2"/>
      <c r="D399" s="2"/>
      <c r="E399" s="2"/>
      <c r="F399" s="2"/>
      <c r="G399" s="2"/>
      <c r="H399" s="2"/>
      <c r="I399" s="2"/>
      <c r="K399" s="2">
        <f t="shared" si="165"/>
        <v>0</v>
      </c>
      <c r="L399" s="2">
        <f t="shared" si="165"/>
        <v>0</v>
      </c>
      <c r="M399" s="2" t="e">
        <f>7-MATCH(M$1,Analisi!$C399:$I399,0)+1</f>
        <v>#N/A</v>
      </c>
      <c r="N399" s="2" t="e">
        <f>7-MATCH(N$1,Analisi!$C399:$I399,0)+1</f>
        <v>#N/A</v>
      </c>
      <c r="O399" s="2" t="e">
        <f>7-MATCH(O$1,Analisi!$C399:$I399,0)+1</f>
        <v>#N/A</v>
      </c>
      <c r="P399" s="2" t="e">
        <f>7-MATCH(P$1,Analisi!$C399:$I399,0)+1</f>
        <v>#N/A</v>
      </c>
      <c r="Q399" s="2" t="e">
        <f>7-MATCH(Q$1,Analisi!$C399:$I399,0)+1</f>
        <v>#N/A</v>
      </c>
      <c r="R399" s="2" t="e">
        <f>7-MATCH(R$1,Analisi!$C399:$I399,0)+1</f>
        <v>#N/A</v>
      </c>
      <c r="S399" s="2" t="e">
        <f>7-MATCH(S$1,Analisi!$C399:$I399,0)+1</f>
        <v>#N/A</v>
      </c>
    </row>
    <row r="400" spans="1:19" x14ac:dyDescent="0.3">
      <c r="A400" s="2"/>
      <c r="B400" s="2"/>
      <c r="C400" s="2"/>
      <c r="D400" s="2"/>
      <c r="E400" s="2"/>
      <c r="F400" s="2"/>
      <c r="G400" s="2"/>
      <c r="H400" s="2"/>
      <c r="I400" s="2"/>
      <c r="K400" s="2">
        <f t="shared" si="165"/>
        <v>0</v>
      </c>
      <c r="L400" s="2">
        <f t="shared" si="165"/>
        <v>0</v>
      </c>
      <c r="M400" s="2" t="e">
        <f>7-MATCH(M$1,Analisi!$C400:$I400,0)+1</f>
        <v>#N/A</v>
      </c>
      <c r="N400" s="2" t="e">
        <f>7-MATCH(N$1,Analisi!$C400:$I400,0)+1</f>
        <v>#N/A</v>
      </c>
      <c r="O400" s="2" t="e">
        <f>7-MATCH(O$1,Analisi!$C400:$I400,0)+1</f>
        <v>#N/A</v>
      </c>
      <c r="P400" s="2" t="e">
        <f>7-MATCH(P$1,Analisi!$C400:$I400,0)+1</f>
        <v>#N/A</v>
      </c>
      <c r="Q400" s="2" t="e">
        <f>7-MATCH(Q$1,Analisi!$C400:$I400,0)+1</f>
        <v>#N/A</v>
      </c>
      <c r="R400" s="2" t="e">
        <f>7-MATCH(R$1,Analisi!$C400:$I400,0)+1</f>
        <v>#N/A</v>
      </c>
      <c r="S400" s="2" t="e">
        <f>7-MATCH(S$1,Analisi!$C400:$I400,0)+1</f>
        <v>#N/A</v>
      </c>
    </row>
    <row r="401" spans="1:19" x14ac:dyDescent="0.3">
      <c r="A401" s="2"/>
      <c r="B401" s="2"/>
      <c r="C401" s="2"/>
      <c r="D401" s="2"/>
      <c r="E401" s="2"/>
      <c r="F401" s="2"/>
      <c r="G401" s="2"/>
      <c r="H401" s="2"/>
      <c r="I401" s="2"/>
      <c r="K401" s="2">
        <f t="shared" si="165"/>
        <v>0</v>
      </c>
      <c r="L401" s="2">
        <f t="shared" si="165"/>
        <v>0</v>
      </c>
      <c r="M401" s="2" t="e">
        <f>7-MATCH(M$1,Analisi!$C401:$I401,0)+1</f>
        <v>#N/A</v>
      </c>
      <c r="N401" s="2" t="e">
        <f>7-MATCH(N$1,Analisi!$C401:$I401,0)+1</f>
        <v>#N/A</v>
      </c>
      <c r="O401" s="2" t="e">
        <f>7-MATCH(O$1,Analisi!$C401:$I401,0)+1</f>
        <v>#N/A</v>
      </c>
      <c r="P401" s="2" t="e">
        <f>7-MATCH(P$1,Analisi!$C401:$I401,0)+1</f>
        <v>#N/A</v>
      </c>
      <c r="Q401" s="2" t="e">
        <f>7-MATCH(Q$1,Analisi!$C401:$I401,0)+1</f>
        <v>#N/A</v>
      </c>
      <c r="R401" s="2" t="e">
        <f>7-MATCH(R$1,Analisi!$C401:$I401,0)+1</f>
        <v>#N/A</v>
      </c>
      <c r="S401" s="2" t="e">
        <f>7-MATCH(S$1,Analisi!$C401:$I401,0)+1</f>
        <v>#N/A</v>
      </c>
    </row>
    <row r="402" spans="1:19" x14ac:dyDescent="0.3">
      <c r="A402" s="2"/>
      <c r="B402" s="2"/>
      <c r="C402" s="2"/>
      <c r="D402" s="2"/>
      <c r="E402" s="2"/>
      <c r="F402" s="2"/>
      <c r="G402" s="2"/>
      <c r="H402" s="2"/>
      <c r="I402" s="2"/>
      <c r="K402" s="2">
        <f t="shared" si="165"/>
        <v>0</v>
      </c>
      <c r="L402" s="2">
        <f t="shared" si="165"/>
        <v>0</v>
      </c>
      <c r="M402" s="2" t="e">
        <f>7-MATCH(M$1,Analisi!$C402:$I402,0)+1</f>
        <v>#N/A</v>
      </c>
      <c r="N402" s="2" t="e">
        <f>7-MATCH(N$1,Analisi!$C402:$I402,0)+1</f>
        <v>#N/A</v>
      </c>
      <c r="O402" s="2" t="e">
        <f>7-MATCH(O$1,Analisi!$C402:$I402,0)+1</f>
        <v>#N/A</v>
      </c>
      <c r="P402" s="2" t="e">
        <f>7-MATCH(P$1,Analisi!$C402:$I402,0)+1</f>
        <v>#N/A</v>
      </c>
      <c r="Q402" s="2" t="e">
        <f>7-MATCH(Q$1,Analisi!$C402:$I402,0)+1</f>
        <v>#N/A</v>
      </c>
      <c r="R402" s="2" t="e">
        <f>7-MATCH(R$1,Analisi!$C402:$I402,0)+1</f>
        <v>#N/A</v>
      </c>
      <c r="S402" s="2" t="e">
        <f>7-MATCH(S$1,Analisi!$C402:$I402,0)+1</f>
        <v>#N/A</v>
      </c>
    </row>
    <row r="403" spans="1:19" x14ac:dyDescent="0.3">
      <c r="A403" s="2"/>
      <c r="B403" s="2"/>
      <c r="C403" s="2"/>
      <c r="D403" s="2"/>
      <c r="E403" s="2"/>
      <c r="F403" s="2"/>
      <c r="G403" s="2"/>
      <c r="H403" s="2"/>
      <c r="I403" s="2"/>
      <c r="K403" s="2">
        <f t="shared" si="165"/>
        <v>0</v>
      </c>
      <c r="L403" s="2">
        <f t="shared" si="165"/>
        <v>0</v>
      </c>
      <c r="M403" s="2" t="e">
        <f>7-MATCH(M$1,Analisi!$C403:$I403,0)+1</f>
        <v>#N/A</v>
      </c>
      <c r="N403" s="2" t="e">
        <f>7-MATCH(N$1,Analisi!$C403:$I403,0)+1</f>
        <v>#N/A</v>
      </c>
      <c r="O403" s="2" t="e">
        <f>7-MATCH(O$1,Analisi!$C403:$I403,0)+1</f>
        <v>#N/A</v>
      </c>
      <c r="P403" s="2" t="e">
        <f>7-MATCH(P$1,Analisi!$C403:$I403,0)+1</f>
        <v>#N/A</v>
      </c>
      <c r="Q403" s="2" t="e">
        <f>7-MATCH(Q$1,Analisi!$C403:$I403,0)+1</f>
        <v>#N/A</v>
      </c>
      <c r="R403" s="2" t="e">
        <f>7-MATCH(R$1,Analisi!$C403:$I403,0)+1</f>
        <v>#N/A</v>
      </c>
      <c r="S403" s="2" t="e">
        <f>7-MATCH(S$1,Analisi!$C403:$I403,0)+1</f>
        <v>#N/A</v>
      </c>
    </row>
    <row r="404" spans="1:19" x14ac:dyDescent="0.3">
      <c r="A404" s="2"/>
      <c r="B404" s="2"/>
      <c r="C404" s="2"/>
      <c r="D404" s="2"/>
      <c r="E404" s="2"/>
      <c r="F404" s="2"/>
      <c r="G404" s="2"/>
      <c r="H404" s="2"/>
      <c r="I404" s="2"/>
      <c r="K404" s="2">
        <f t="shared" si="165"/>
        <v>0</v>
      </c>
      <c r="L404" s="2">
        <f t="shared" si="165"/>
        <v>0</v>
      </c>
      <c r="M404" s="2" t="e">
        <f>7-MATCH(M$1,Analisi!$C404:$I404,0)+1</f>
        <v>#N/A</v>
      </c>
      <c r="N404" s="2" t="e">
        <f>7-MATCH(N$1,Analisi!$C404:$I404,0)+1</f>
        <v>#N/A</v>
      </c>
      <c r="O404" s="2" t="e">
        <f>7-MATCH(O$1,Analisi!$C404:$I404,0)+1</f>
        <v>#N/A</v>
      </c>
      <c r="P404" s="2" t="e">
        <f>7-MATCH(P$1,Analisi!$C404:$I404,0)+1</f>
        <v>#N/A</v>
      </c>
      <c r="Q404" s="2" t="e">
        <f>7-MATCH(Q$1,Analisi!$C404:$I404,0)+1</f>
        <v>#N/A</v>
      </c>
      <c r="R404" s="2" t="e">
        <f>7-MATCH(R$1,Analisi!$C404:$I404,0)+1</f>
        <v>#N/A</v>
      </c>
      <c r="S404" s="2" t="e">
        <f>7-MATCH(S$1,Analisi!$C404:$I404,0)+1</f>
        <v>#N/A</v>
      </c>
    </row>
    <row r="405" spans="1:19" x14ac:dyDescent="0.3">
      <c r="A405" s="2"/>
      <c r="B405" s="2"/>
      <c r="C405" s="2"/>
      <c r="D405" s="2"/>
      <c r="E405" s="2"/>
      <c r="F405" s="2"/>
      <c r="G405" s="2"/>
      <c r="H405" s="2"/>
      <c r="I405" s="2"/>
      <c r="K405" s="2">
        <f t="shared" si="165"/>
        <v>0</v>
      </c>
      <c r="L405" s="2">
        <f t="shared" si="165"/>
        <v>0</v>
      </c>
      <c r="M405" s="2" t="e">
        <f>7-MATCH(M$1,Analisi!$C405:$I405,0)+1</f>
        <v>#N/A</v>
      </c>
      <c r="N405" s="2" t="e">
        <f>7-MATCH(N$1,Analisi!$C405:$I405,0)+1</f>
        <v>#N/A</v>
      </c>
      <c r="O405" s="2" t="e">
        <f>7-MATCH(O$1,Analisi!$C405:$I405,0)+1</f>
        <v>#N/A</v>
      </c>
      <c r="P405" s="2" t="e">
        <f>7-MATCH(P$1,Analisi!$C405:$I405,0)+1</f>
        <v>#N/A</v>
      </c>
      <c r="Q405" s="2" t="e">
        <f>7-MATCH(Q$1,Analisi!$C405:$I405,0)+1</f>
        <v>#N/A</v>
      </c>
      <c r="R405" s="2" t="e">
        <f>7-MATCH(R$1,Analisi!$C405:$I405,0)+1</f>
        <v>#N/A</v>
      </c>
      <c r="S405" s="2" t="e">
        <f>7-MATCH(S$1,Analisi!$C405:$I405,0)+1</f>
        <v>#N/A</v>
      </c>
    </row>
    <row r="406" spans="1:19" x14ac:dyDescent="0.3">
      <c r="A406" s="2"/>
      <c r="B406" s="2"/>
      <c r="C406" s="2"/>
      <c r="D406" s="2"/>
      <c r="E406" s="2"/>
      <c r="F406" s="2"/>
      <c r="G406" s="2"/>
      <c r="H406" s="2"/>
      <c r="I406" s="2"/>
      <c r="K406" s="2">
        <f t="shared" si="165"/>
        <v>0</v>
      </c>
      <c r="L406" s="2">
        <f t="shared" si="165"/>
        <v>0</v>
      </c>
      <c r="M406" s="2" t="e">
        <f>7-MATCH(M$1,Analisi!$C406:$I406,0)+1</f>
        <v>#N/A</v>
      </c>
      <c r="N406" s="2" t="e">
        <f>7-MATCH(N$1,Analisi!$C406:$I406,0)+1</f>
        <v>#N/A</v>
      </c>
      <c r="O406" s="2" t="e">
        <f>7-MATCH(O$1,Analisi!$C406:$I406,0)+1</f>
        <v>#N/A</v>
      </c>
      <c r="P406" s="2" t="e">
        <f>7-MATCH(P$1,Analisi!$C406:$I406,0)+1</f>
        <v>#N/A</v>
      </c>
      <c r="Q406" s="2" t="e">
        <f>7-MATCH(Q$1,Analisi!$C406:$I406,0)+1</f>
        <v>#N/A</v>
      </c>
      <c r="R406" s="2" t="e">
        <f>7-MATCH(R$1,Analisi!$C406:$I406,0)+1</f>
        <v>#N/A</v>
      </c>
      <c r="S406" s="2" t="e">
        <f>7-MATCH(S$1,Analisi!$C406:$I406,0)+1</f>
        <v>#N/A</v>
      </c>
    </row>
    <row r="407" spans="1:19" x14ac:dyDescent="0.3">
      <c r="A407" s="2"/>
      <c r="B407" s="2"/>
      <c r="C407" s="2"/>
      <c r="D407" s="2"/>
      <c r="E407" s="2"/>
      <c r="F407" s="2"/>
      <c r="G407" s="2"/>
      <c r="H407" s="2"/>
      <c r="I407" s="2"/>
      <c r="K407" s="2">
        <f t="shared" si="165"/>
        <v>0</v>
      </c>
      <c r="L407" s="2">
        <f t="shared" si="165"/>
        <v>0</v>
      </c>
      <c r="M407" s="2" t="e">
        <f>7-MATCH(M$1,Analisi!$C407:$I407,0)+1</f>
        <v>#N/A</v>
      </c>
      <c r="N407" s="2" t="e">
        <f>7-MATCH(N$1,Analisi!$C407:$I407,0)+1</f>
        <v>#N/A</v>
      </c>
      <c r="O407" s="2" t="e">
        <f>7-MATCH(O$1,Analisi!$C407:$I407,0)+1</f>
        <v>#N/A</v>
      </c>
      <c r="P407" s="2" t="e">
        <f>7-MATCH(P$1,Analisi!$C407:$I407,0)+1</f>
        <v>#N/A</v>
      </c>
      <c r="Q407" s="2" t="e">
        <f>7-MATCH(Q$1,Analisi!$C407:$I407,0)+1</f>
        <v>#N/A</v>
      </c>
      <c r="R407" s="2" t="e">
        <f>7-MATCH(R$1,Analisi!$C407:$I407,0)+1</f>
        <v>#N/A</v>
      </c>
      <c r="S407" s="2" t="e">
        <f>7-MATCH(S$1,Analisi!$C407:$I407,0)+1</f>
        <v>#N/A</v>
      </c>
    </row>
    <row r="408" spans="1:19" x14ac:dyDescent="0.3">
      <c r="A408" s="2"/>
      <c r="B408" s="2"/>
      <c r="C408" s="2"/>
      <c r="D408" s="2"/>
      <c r="E408" s="2"/>
      <c r="F408" s="2"/>
      <c r="G408" s="2"/>
      <c r="H408" s="2"/>
      <c r="I408" s="2"/>
      <c r="K408" s="2">
        <f t="shared" si="165"/>
        <v>0</v>
      </c>
      <c r="L408" s="2">
        <f t="shared" si="165"/>
        <v>0</v>
      </c>
      <c r="M408" s="2" t="e">
        <f>7-MATCH(M$1,Analisi!$C408:$I408,0)+1</f>
        <v>#N/A</v>
      </c>
      <c r="N408" s="2" t="e">
        <f>7-MATCH(N$1,Analisi!$C408:$I408,0)+1</f>
        <v>#N/A</v>
      </c>
      <c r="O408" s="2" t="e">
        <f>7-MATCH(O$1,Analisi!$C408:$I408,0)+1</f>
        <v>#N/A</v>
      </c>
      <c r="P408" s="2" t="e">
        <f>7-MATCH(P$1,Analisi!$C408:$I408,0)+1</f>
        <v>#N/A</v>
      </c>
      <c r="Q408" s="2" t="e">
        <f>7-MATCH(Q$1,Analisi!$C408:$I408,0)+1</f>
        <v>#N/A</v>
      </c>
      <c r="R408" s="2" t="e">
        <f>7-MATCH(R$1,Analisi!$C408:$I408,0)+1</f>
        <v>#N/A</v>
      </c>
      <c r="S408" s="2" t="e">
        <f>7-MATCH(S$1,Analisi!$C408:$I408,0)+1</f>
        <v>#N/A</v>
      </c>
    </row>
    <row r="409" spans="1:19" x14ac:dyDescent="0.3">
      <c r="A409" s="2"/>
      <c r="B409" s="2"/>
      <c r="C409" s="2"/>
      <c r="D409" s="2"/>
      <c r="E409" s="2"/>
      <c r="F409" s="2"/>
      <c r="G409" s="2"/>
      <c r="H409" s="2"/>
      <c r="I409" s="2"/>
      <c r="K409" s="2">
        <f t="shared" si="165"/>
        <v>0</v>
      </c>
      <c r="L409" s="2">
        <f t="shared" si="165"/>
        <v>0</v>
      </c>
      <c r="M409" s="2" t="e">
        <f>7-MATCH(M$1,Analisi!$C409:$I409,0)+1</f>
        <v>#N/A</v>
      </c>
      <c r="N409" s="2" t="e">
        <f>7-MATCH(N$1,Analisi!$C409:$I409,0)+1</f>
        <v>#N/A</v>
      </c>
      <c r="O409" s="2" t="e">
        <f>7-MATCH(O$1,Analisi!$C409:$I409,0)+1</f>
        <v>#N/A</v>
      </c>
      <c r="P409" s="2" t="e">
        <f>7-MATCH(P$1,Analisi!$C409:$I409,0)+1</f>
        <v>#N/A</v>
      </c>
      <c r="Q409" s="2" t="e">
        <f>7-MATCH(Q$1,Analisi!$C409:$I409,0)+1</f>
        <v>#N/A</v>
      </c>
      <c r="R409" s="2" t="e">
        <f>7-MATCH(R$1,Analisi!$C409:$I409,0)+1</f>
        <v>#N/A</v>
      </c>
      <c r="S409" s="2" t="e">
        <f>7-MATCH(S$1,Analisi!$C409:$I409,0)+1</f>
        <v>#N/A</v>
      </c>
    </row>
    <row r="410" spans="1:19" x14ac:dyDescent="0.3">
      <c r="A410" s="2"/>
      <c r="B410" s="2"/>
      <c r="C410" s="2"/>
      <c r="D410" s="2"/>
      <c r="E410" s="2"/>
      <c r="F410" s="2"/>
      <c r="G410" s="2"/>
      <c r="H410" s="2"/>
      <c r="I410" s="2"/>
      <c r="K410" s="2">
        <f t="shared" si="165"/>
        <v>0</v>
      </c>
      <c r="L410" s="2">
        <f t="shared" si="165"/>
        <v>0</v>
      </c>
      <c r="M410" s="2" t="e">
        <f>7-MATCH(M$1,Analisi!$C410:$I410,0)+1</f>
        <v>#N/A</v>
      </c>
      <c r="N410" s="2" t="e">
        <f>7-MATCH(N$1,Analisi!$C410:$I410,0)+1</f>
        <v>#N/A</v>
      </c>
      <c r="O410" s="2" t="e">
        <f>7-MATCH(O$1,Analisi!$C410:$I410,0)+1</f>
        <v>#N/A</v>
      </c>
      <c r="P410" s="2" t="e">
        <f>7-MATCH(P$1,Analisi!$C410:$I410,0)+1</f>
        <v>#N/A</v>
      </c>
      <c r="Q410" s="2" t="e">
        <f>7-MATCH(Q$1,Analisi!$C410:$I410,0)+1</f>
        <v>#N/A</v>
      </c>
      <c r="R410" s="2" t="e">
        <f>7-MATCH(R$1,Analisi!$C410:$I410,0)+1</f>
        <v>#N/A</v>
      </c>
      <c r="S410" s="2" t="e">
        <f>7-MATCH(S$1,Analisi!$C410:$I410,0)+1</f>
        <v>#N/A</v>
      </c>
    </row>
    <row r="411" spans="1:19" x14ac:dyDescent="0.3">
      <c r="A411" s="2"/>
      <c r="B411" s="2"/>
      <c r="C411" s="2"/>
      <c r="D411" s="2"/>
      <c r="E411" s="2"/>
      <c r="F411" s="2"/>
      <c r="G411" s="2"/>
      <c r="H411" s="2"/>
      <c r="I411" s="2"/>
      <c r="K411" s="2">
        <f t="shared" si="165"/>
        <v>0</v>
      </c>
      <c r="L411" s="2">
        <f t="shared" si="165"/>
        <v>0</v>
      </c>
      <c r="M411" s="2" t="e">
        <f>7-MATCH(M$1,Analisi!$C411:$I411,0)+1</f>
        <v>#N/A</v>
      </c>
      <c r="N411" s="2" t="e">
        <f>7-MATCH(N$1,Analisi!$C411:$I411,0)+1</f>
        <v>#N/A</v>
      </c>
      <c r="O411" s="2" t="e">
        <f>7-MATCH(O$1,Analisi!$C411:$I411,0)+1</f>
        <v>#N/A</v>
      </c>
      <c r="P411" s="2" t="e">
        <f>7-MATCH(P$1,Analisi!$C411:$I411,0)+1</f>
        <v>#N/A</v>
      </c>
      <c r="Q411" s="2" t="e">
        <f>7-MATCH(Q$1,Analisi!$C411:$I411,0)+1</f>
        <v>#N/A</v>
      </c>
      <c r="R411" s="2" t="e">
        <f>7-MATCH(R$1,Analisi!$C411:$I411,0)+1</f>
        <v>#N/A</v>
      </c>
      <c r="S411" s="2" t="e">
        <f>7-MATCH(S$1,Analisi!$C411:$I411,0)+1</f>
        <v>#N/A</v>
      </c>
    </row>
    <row r="412" spans="1:19" x14ac:dyDescent="0.3">
      <c r="A412" s="2"/>
      <c r="B412" s="2"/>
      <c r="C412" s="2"/>
      <c r="D412" s="2"/>
      <c r="E412" s="2"/>
      <c r="F412" s="2"/>
      <c r="G412" s="2"/>
      <c r="H412" s="2"/>
      <c r="I412" s="2"/>
      <c r="K412" s="2">
        <f t="shared" si="165"/>
        <v>0</v>
      </c>
      <c r="L412" s="2">
        <f t="shared" si="165"/>
        <v>0</v>
      </c>
      <c r="M412" s="2" t="e">
        <f>7-MATCH(M$1,Analisi!$C412:$I412,0)+1</f>
        <v>#N/A</v>
      </c>
      <c r="N412" s="2" t="e">
        <f>7-MATCH(N$1,Analisi!$C412:$I412,0)+1</f>
        <v>#N/A</v>
      </c>
      <c r="O412" s="2" t="e">
        <f>7-MATCH(O$1,Analisi!$C412:$I412,0)+1</f>
        <v>#N/A</v>
      </c>
      <c r="P412" s="2" t="e">
        <f>7-MATCH(P$1,Analisi!$C412:$I412,0)+1</f>
        <v>#N/A</v>
      </c>
      <c r="Q412" s="2" t="e">
        <f>7-MATCH(Q$1,Analisi!$C412:$I412,0)+1</f>
        <v>#N/A</v>
      </c>
      <c r="R412" s="2" t="e">
        <f>7-MATCH(R$1,Analisi!$C412:$I412,0)+1</f>
        <v>#N/A</v>
      </c>
      <c r="S412" s="2" t="e">
        <f>7-MATCH(S$1,Analisi!$C412:$I412,0)+1</f>
        <v>#N/A</v>
      </c>
    </row>
    <row r="413" spans="1:19" x14ac:dyDescent="0.3">
      <c r="A413" s="2"/>
      <c r="B413" s="2"/>
      <c r="C413" s="2"/>
      <c r="D413" s="2"/>
      <c r="E413" s="2"/>
      <c r="F413" s="2"/>
      <c r="G413" s="2"/>
      <c r="H413" s="2"/>
      <c r="I413" s="2"/>
      <c r="K413" s="2">
        <f t="shared" si="165"/>
        <v>0</v>
      </c>
      <c r="L413" s="2">
        <f t="shared" si="165"/>
        <v>0</v>
      </c>
      <c r="M413" s="2" t="e">
        <f>7-MATCH(M$1,Analisi!$C413:$I413,0)+1</f>
        <v>#N/A</v>
      </c>
      <c r="N413" s="2" t="e">
        <f>7-MATCH(N$1,Analisi!$C413:$I413,0)+1</f>
        <v>#N/A</v>
      </c>
      <c r="O413" s="2" t="e">
        <f>7-MATCH(O$1,Analisi!$C413:$I413,0)+1</f>
        <v>#N/A</v>
      </c>
      <c r="P413" s="2" t="e">
        <f>7-MATCH(P$1,Analisi!$C413:$I413,0)+1</f>
        <v>#N/A</v>
      </c>
      <c r="Q413" s="2" t="e">
        <f>7-MATCH(Q$1,Analisi!$C413:$I413,0)+1</f>
        <v>#N/A</v>
      </c>
      <c r="R413" s="2" t="e">
        <f>7-MATCH(R$1,Analisi!$C413:$I413,0)+1</f>
        <v>#N/A</v>
      </c>
      <c r="S413" s="2" t="e">
        <f>7-MATCH(S$1,Analisi!$C413:$I413,0)+1</f>
        <v>#N/A</v>
      </c>
    </row>
    <row r="414" spans="1:19" x14ac:dyDescent="0.3">
      <c r="A414" s="2"/>
      <c r="B414" s="2"/>
      <c r="C414" s="2"/>
      <c r="D414" s="2"/>
      <c r="E414" s="2"/>
      <c r="F414" s="2"/>
      <c r="G414" s="2"/>
      <c r="H414" s="2"/>
      <c r="I414" s="2"/>
      <c r="K414" s="2">
        <f t="shared" si="165"/>
        <v>0</v>
      </c>
      <c r="L414" s="2">
        <f t="shared" si="165"/>
        <v>0</v>
      </c>
      <c r="M414" s="2" t="e">
        <f>7-MATCH(M$1,Analisi!$C414:$I414,0)+1</f>
        <v>#N/A</v>
      </c>
      <c r="N414" s="2" t="e">
        <f>7-MATCH(N$1,Analisi!$C414:$I414,0)+1</f>
        <v>#N/A</v>
      </c>
      <c r="O414" s="2" t="e">
        <f>7-MATCH(O$1,Analisi!$C414:$I414,0)+1</f>
        <v>#N/A</v>
      </c>
      <c r="P414" s="2" t="e">
        <f>7-MATCH(P$1,Analisi!$C414:$I414,0)+1</f>
        <v>#N/A</v>
      </c>
      <c r="Q414" s="2" t="e">
        <f>7-MATCH(Q$1,Analisi!$C414:$I414,0)+1</f>
        <v>#N/A</v>
      </c>
      <c r="R414" s="2" t="e">
        <f>7-MATCH(R$1,Analisi!$C414:$I414,0)+1</f>
        <v>#N/A</v>
      </c>
      <c r="S414" s="2" t="e">
        <f>7-MATCH(S$1,Analisi!$C414:$I414,0)+1</f>
        <v>#N/A</v>
      </c>
    </row>
    <row r="415" spans="1:19" x14ac:dyDescent="0.3">
      <c r="A415" s="2"/>
      <c r="B415" s="2"/>
      <c r="C415" s="2"/>
      <c r="D415" s="2"/>
      <c r="E415" s="2"/>
      <c r="F415" s="2"/>
      <c r="G415" s="2"/>
      <c r="H415" s="2"/>
      <c r="I415" s="2"/>
      <c r="K415" s="2">
        <f t="shared" si="165"/>
        <v>0</v>
      </c>
      <c r="L415" s="2">
        <f t="shared" si="165"/>
        <v>0</v>
      </c>
      <c r="M415" s="2" t="e">
        <f>7-MATCH(M$1,Analisi!$C415:$I415,0)+1</f>
        <v>#N/A</v>
      </c>
      <c r="N415" s="2" t="e">
        <f>7-MATCH(N$1,Analisi!$C415:$I415,0)+1</f>
        <v>#N/A</v>
      </c>
      <c r="O415" s="2" t="e">
        <f>7-MATCH(O$1,Analisi!$C415:$I415,0)+1</f>
        <v>#N/A</v>
      </c>
      <c r="P415" s="2" t="e">
        <f>7-MATCH(P$1,Analisi!$C415:$I415,0)+1</f>
        <v>#N/A</v>
      </c>
      <c r="Q415" s="2" t="e">
        <f>7-MATCH(Q$1,Analisi!$C415:$I415,0)+1</f>
        <v>#N/A</v>
      </c>
      <c r="R415" s="2" t="e">
        <f>7-MATCH(R$1,Analisi!$C415:$I415,0)+1</f>
        <v>#N/A</v>
      </c>
      <c r="S415" s="2" t="e">
        <f>7-MATCH(S$1,Analisi!$C415:$I415,0)+1</f>
        <v>#N/A</v>
      </c>
    </row>
    <row r="416" spans="1:19" x14ac:dyDescent="0.3">
      <c r="A416" s="2"/>
      <c r="B416" s="2"/>
      <c r="C416" s="2"/>
      <c r="D416" s="2"/>
      <c r="E416" s="2"/>
      <c r="F416" s="2"/>
      <c r="G416" s="2"/>
      <c r="H416" s="2"/>
      <c r="I416" s="2"/>
      <c r="K416" s="2">
        <f t="shared" si="165"/>
        <v>0</v>
      </c>
      <c r="L416" s="2">
        <f t="shared" si="165"/>
        <v>0</v>
      </c>
      <c r="M416" s="2" t="e">
        <f>7-MATCH(M$1,Analisi!$C416:$I416,0)+1</f>
        <v>#N/A</v>
      </c>
      <c r="N416" s="2" t="e">
        <f>7-MATCH(N$1,Analisi!$C416:$I416,0)+1</f>
        <v>#N/A</v>
      </c>
      <c r="O416" s="2" t="e">
        <f>7-MATCH(O$1,Analisi!$C416:$I416,0)+1</f>
        <v>#N/A</v>
      </c>
      <c r="P416" s="2" t="e">
        <f>7-MATCH(P$1,Analisi!$C416:$I416,0)+1</f>
        <v>#N/A</v>
      </c>
      <c r="Q416" s="2" t="e">
        <f>7-MATCH(Q$1,Analisi!$C416:$I416,0)+1</f>
        <v>#N/A</v>
      </c>
      <c r="R416" s="2" t="e">
        <f>7-MATCH(R$1,Analisi!$C416:$I416,0)+1</f>
        <v>#N/A</v>
      </c>
      <c r="S416" s="2" t="e">
        <f>7-MATCH(S$1,Analisi!$C416:$I416,0)+1</f>
        <v>#N/A</v>
      </c>
    </row>
    <row r="417" spans="1:19" x14ac:dyDescent="0.3">
      <c r="A417" s="2"/>
      <c r="B417" s="2"/>
      <c r="C417" s="2"/>
      <c r="D417" s="2"/>
      <c r="E417" s="2"/>
      <c r="F417" s="2"/>
      <c r="G417" s="2"/>
      <c r="H417" s="2"/>
      <c r="I417" s="2"/>
      <c r="K417" s="2">
        <f t="shared" si="165"/>
        <v>0</v>
      </c>
      <c r="L417" s="2">
        <f t="shared" si="165"/>
        <v>0</v>
      </c>
      <c r="M417" s="2" t="e">
        <f>7-MATCH(M$1,Analisi!$C417:$I417,0)+1</f>
        <v>#N/A</v>
      </c>
      <c r="N417" s="2" t="e">
        <f>7-MATCH(N$1,Analisi!$C417:$I417,0)+1</f>
        <v>#N/A</v>
      </c>
      <c r="O417" s="2" t="e">
        <f>7-MATCH(O$1,Analisi!$C417:$I417,0)+1</f>
        <v>#N/A</v>
      </c>
      <c r="P417" s="2" t="e">
        <f>7-MATCH(P$1,Analisi!$C417:$I417,0)+1</f>
        <v>#N/A</v>
      </c>
      <c r="Q417" s="2" t="e">
        <f>7-MATCH(Q$1,Analisi!$C417:$I417,0)+1</f>
        <v>#N/A</v>
      </c>
      <c r="R417" s="2" t="e">
        <f>7-MATCH(R$1,Analisi!$C417:$I417,0)+1</f>
        <v>#N/A</v>
      </c>
      <c r="S417" s="2" t="e">
        <f>7-MATCH(S$1,Analisi!$C417:$I417,0)+1</f>
        <v>#N/A</v>
      </c>
    </row>
    <row r="418" spans="1:19" x14ac:dyDescent="0.3">
      <c r="A418" s="2"/>
      <c r="B418" s="2"/>
      <c r="C418" s="2"/>
      <c r="D418" s="2"/>
      <c r="E418" s="2"/>
      <c r="F418" s="2"/>
      <c r="G418" s="2"/>
      <c r="H418" s="2"/>
      <c r="I418" s="2"/>
      <c r="K418" s="2">
        <f t="shared" si="165"/>
        <v>0</v>
      </c>
      <c r="L418" s="2">
        <f t="shared" si="165"/>
        <v>0</v>
      </c>
      <c r="M418" s="2" t="e">
        <f>7-MATCH(M$1,Analisi!$C418:$I418,0)+1</f>
        <v>#N/A</v>
      </c>
      <c r="N418" s="2" t="e">
        <f>7-MATCH(N$1,Analisi!$C418:$I418,0)+1</f>
        <v>#N/A</v>
      </c>
      <c r="O418" s="2" t="e">
        <f>7-MATCH(O$1,Analisi!$C418:$I418,0)+1</f>
        <v>#N/A</v>
      </c>
      <c r="P418" s="2" t="e">
        <f>7-MATCH(P$1,Analisi!$C418:$I418,0)+1</f>
        <v>#N/A</v>
      </c>
      <c r="Q418" s="2" t="e">
        <f>7-MATCH(Q$1,Analisi!$C418:$I418,0)+1</f>
        <v>#N/A</v>
      </c>
      <c r="R418" s="2" t="e">
        <f>7-MATCH(R$1,Analisi!$C418:$I418,0)+1</f>
        <v>#N/A</v>
      </c>
      <c r="S418" s="2" t="e">
        <f>7-MATCH(S$1,Analisi!$C418:$I418,0)+1</f>
        <v>#N/A</v>
      </c>
    </row>
    <row r="419" spans="1:19" x14ac:dyDescent="0.3">
      <c r="A419" s="2"/>
      <c r="B419" s="2"/>
      <c r="C419" s="2"/>
      <c r="D419" s="2"/>
      <c r="E419" s="2"/>
      <c r="F419" s="2"/>
      <c r="G419" s="2"/>
      <c r="H419" s="2"/>
      <c r="I419" s="2"/>
      <c r="K419" s="2">
        <f t="shared" si="165"/>
        <v>0</v>
      </c>
      <c r="L419" s="2">
        <f t="shared" si="165"/>
        <v>0</v>
      </c>
      <c r="M419" s="2" t="e">
        <f>7-MATCH(M$1,Analisi!$C419:$I419,0)+1</f>
        <v>#N/A</v>
      </c>
      <c r="N419" s="2" t="e">
        <f>7-MATCH(N$1,Analisi!$C419:$I419,0)+1</f>
        <v>#N/A</v>
      </c>
      <c r="O419" s="2" t="e">
        <f>7-MATCH(O$1,Analisi!$C419:$I419,0)+1</f>
        <v>#N/A</v>
      </c>
      <c r="P419" s="2" t="e">
        <f>7-MATCH(P$1,Analisi!$C419:$I419,0)+1</f>
        <v>#N/A</v>
      </c>
      <c r="Q419" s="2" t="e">
        <f>7-MATCH(Q$1,Analisi!$C419:$I419,0)+1</f>
        <v>#N/A</v>
      </c>
      <c r="R419" s="2" t="e">
        <f>7-MATCH(R$1,Analisi!$C419:$I419,0)+1</f>
        <v>#N/A</v>
      </c>
      <c r="S419" s="2" t="e">
        <f>7-MATCH(S$1,Analisi!$C419:$I419,0)+1</f>
        <v>#N/A</v>
      </c>
    </row>
    <row r="420" spans="1:19" x14ac:dyDescent="0.3">
      <c r="A420" s="2"/>
      <c r="B420" s="2"/>
      <c r="C420" s="2"/>
      <c r="D420" s="2"/>
      <c r="E420" s="2"/>
      <c r="F420" s="2"/>
      <c r="G420" s="2"/>
      <c r="H420" s="2"/>
      <c r="I420" s="2"/>
      <c r="K420" s="2">
        <f t="shared" si="165"/>
        <v>0</v>
      </c>
      <c r="L420" s="2">
        <f t="shared" si="165"/>
        <v>0</v>
      </c>
      <c r="M420" s="2" t="e">
        <f>7-MATCH(M$1,Analisi!$C420:$I420,0)+1</f>
        <v>#N/A</v>
      </c>
      <c r="N420" s="2" t="e">
        <f>7-MATCH(N$1,Analisi!$C420:$I420,0)+1</f>
        <v>#N/A</v>
      </c>
      <c r="O420" s="2" t="e">
        <f>7-MATCH(O$1,Analisi!$C420:$I420,0)+1</f>
        <v>#N/A</v>
      </c>
      <c r="P420" s="2" t="e">
        <f>7-MATCH(P$1,Analisi!$C420:$I420,0)+1</f>
        <v>#N/A</v>
      </c>
      <c r="Q420" s="2" t="e">
        <f>7-MATCH(Q$1,Analisi!$C420:$I420,0)+1</f>
        <v>#N/A</v>
      </c>
      <c r="R420" s="2" t="e">
        <f>7-MATCH(R$1,Analisi!$C420:$I420,0)+1</f>
        <v>#N/A</v>
      </c>
      <c r="S420" s="2" t="e">
        <f>7-MATCH(S$1,Analisi!$C420:$I420,0)+1</f>
        <v>#N/A</v>
      </c>
    </row>
    <row r="421" spans="1:19" x14ac:dyDescent="0.3">
      <c r="A421" s="2"/>
      <c r="B421" s="2"/>
      <c r="C421" s="2"/>
      <c r="D421" s="2"/>
      <c r="E421" s="2"/>
      <c r="F421" s="2"/>
      <c r="G421" s="2"/>
      <c r="H421" s="2"/>
      <c r="I421" s="2"/>
      <c r="K421" s="2">
        <f t="shared" si="165"/>
        <v>0</v>
      </c>
      <c r="L421" s="2">
        <f t="shared" si="165"/>
        <v>0</v>
      </c>
      <c r="M421" s="2" t="e">
        <f>7-MATCH(M$1,Analisi!$C421:$I421,0)+1</f>
        <v>#N/A</v>
      </c>
      <c r="N421" s="2" t="e">
        <f>7-MATCH(N$1,Analisi!$C421:$I421,0)+1</f>
        <v>#N/A</v>
      </c>
      <c r="O421" s="2" t="e">
        <f>7-MATCH(O$1,Analisi!$C421:$I421,0)+1</f>
        <v>#N/A</v>
      </c>
      <c r="P421" s="2" t="e">
        <f>7-MATCH(P$1,Analisi!$C421:$I421,0)+1</f>
        <v>#N/A</v>
      </c>
      <c r="Q421" s="2" t="e">
        <f>7-MATCH(Q$1,Analisi!$C421:$I421,0)+1</f>
        <v>#N/A</v>
      </c>
      <c r="R421" s="2" t="e">
        <f>7-MATCH(R$1,Analisi!$C421:$I421,0)+1</f>
        <v>#N/A</v>
      </c>
      <c r="S421" s="2" t="e">
        <f>7-MATCH(S$1,Analisi!$C421:$I421,0)+1</f>
        <v>#N/A</v>
      </c>
    </row>
    <row r="422" spans="1:19" x14ac:dyDescent="0.3">
      <c r="A422" s="2"/>
      <c r="B422" s="2"/>
      <c r="C422" s="2"/>
      <c r="D422" s="2"/>
      <c r="E422" s="2"/>
      <c r="F422" s="2"/>
      <c r="G422" s="2"/>
      <c r="H422" s="2"/>
      <c r="I422" s="2"/>
      <c r="K422" s="2">
        <f t="shared" si="165"/>
        <v>0</v>
      </c>
      <c r="L422" s="2">
        <f t="shared" si="165"/>
        <v>0</v>
      </c>
      <c r="M422" s="2" t="e">
        <f>7-MATCH(M$1,Analisi!$C422:$I422,0)+1</f>
        <v>#N/A</v>
      </c>
      <c r="N422" s="2" t="e">
        <f>7-MATCH(N$1,Analisi!$C422:$I422,0)+1</f>
        <v>#N/A</v>
      </c>
      <c r="O422" s="2" t="e">
        <f>7-MATCH(O$1,Analisi!$C422:$I422,0)+1</f>
        <v>#N/A</v>
      </c>
      <c r="P422" s="2" t="e">
        <f>7-MATCH(P$1,Analisi!$C422:$I422,0)+1</f>
        <v>#N/A</v>
      </c>
      <c r="Q422" s="2" t="e">
        <f>7-MATCH(Q$1,Analisi!$C422:$I422,0)+1</f>
        <v>#N/A</v>
      </c>
      <c r="R422" s="2" t="e">
        <f>7-MATCH(R$1,Analisi!$C422:$I422,0)+1</f>
        <v>#N/A</v>
      </c>
      <c r="S422" s="2" t="e">
        <f>7-MATCH(S$1,Analisi!$C422:$I422,0)+1</f>
        <v>#N/A</v>
      </c>
    </row>
    <row r="423" spans="1:19" x14ac:dyDescent="0.3">
      <c r="A423" s="2"/>
      <c r="B423" s="2"/>
      <c r="C423" s="2"/>
      <c r="D423" s="2"/>
      <c r="E423" s="2"/>
      <c r="F423" s="2"/>
      <c r="G423" s="2"/>
      <c r="H423" s="2"/>
      <c r="I423" s="2"/>
      <c r="K423" s="2">
        <f t="shared" si="165"/>
        <v>0</v>
      </c>
      <c r="L423" s="2">
        <f t="shared" si="165"/>
        <v>0</v>
      </c>
      <c r="M423" s="2" t="e">
        <f>7-MATCH(M$1,Analisi!$C423:$I423,0)+1</f>
        <v>#N/A</v>
      </c>
      <c r="N423" s="2" t="e">
        <f>7-MATCH(N$1,Analisi!$C423:$I423,0)+1</f>
        <v>#N/A</v>
      </c>
      <c r="O423" s="2" t="e">
        <f>7-MATCH(O$1,Analisi!$C423:$I423,0)+1</f>
        <v>#N/A</v>
      </c>
      <c r="P423" s="2" t="e">
        <f>7-MATCH(P$1,Analisi!$C423:$I423,0)+1</f>
        <v>#N/A</v>
      </c>
      <c r="Q423" s="2" t="e">
        <f>7-MATCH(Q$1,Analisi!$C423:$I423,0)+1</f>
        <v>#N/A</v>
      </c>
      <c r="R423" s="2" t="e">
        <f>7-MATCH(R$1,Analisi!$C423:$I423,0)+1</f>
        <v>#N/A</v>
      </c>
      <c r="S423" s="2" t="e">
        <f>7-MATCH(S$1,Analisi!$C423:$I423,0)+1</f>
        <v>#N/A</v>
      </c>
    </row>
    <row r="424" spans="1:19" x14ac:dyDescent="0.3">
      <c r="A424" s="2"/>
      <c r="B424" s="2"/>
      <c r="C424" s="2"/>
      <c r="D424" s="2"/>
      <c r="E424" s="2"/>
      <c r="F424" s="2"/>
      <c r="G424" s="2"/>
      <c r="H424" s="2"/>
      <c r="I424" s="2"/>
      <c r="K424" s="2">
        <f t="shared" si="165"/>
        <v>0</v>
      </c>
      <c r="L424" s="2">
        <f t="shared" si="165"/>
        <v>0</v>
      </c>
      <c r="M424" s="2" t="e">
        <f>7-MATCH(M$1,Analisi!$C424:$I424,0)+1</f>
        <v>#N/A</v>
      </c>
      <c r="N424" s="2" t="e">
        <f>7-MATCH(N$1,Analisi!$C424:$I424,0)+1</f>
        <v>#N/A</v>
      </c>
      <c r="O424" s="2" t="e">
        <f>7-MATCH(O$1,Analisi!$C424:$I424,0)+1</f>
        <v>#N/A</v>
      </c>
      <c r="P424" s="2" t="e">
        <f>7-MATCH(P$1,Analisi!$C424:$I424,0)+1</f>
        <v>#N/A</v>
      </c>
      <c r="Q424" s="2" t="e">
        <f>7-MATCH(Q$1,Analisi!$C424:$I424,0)+1</f>
        <v>#N/A</v>
      </c>
      <c r="R424" s="2" t="e">
        <f>7-MATCH(R$1,Analisi!$C424:$I424,0)+1</f>
        <v>#N/A</v>
      </c>
      <c r="S424" s="2" t="e">
        <f>7-MATCH(S$1,Analisi!$C424:$I424,0)+1</f>
        <v>#N/A</v>
      </c>
    </row>
    <row r="425" spans="1:19" x14ac:dyDescent="0.3">
      <c r="A425" s="2"/>
      <c r="B425" s="2"/>
      <c r="C425" s="2"/>
      <c r="D425" s="2"/>
      <c r="E425" s="2"/>
      <c r="F425" s="2"/>
      <c r="G425" s="2"/>
      <c r="H425" s="2"/>
      <c r="I425" s="2"/>
      <c r="K425" s="2">
        <f t="shared" si="165"/>
        <v>0</v>
      </c>
      <c r="L425" s="2">
        <f t="shared" si="165"/>
        <v>0</v>
      </c>
      <c r="M425" s="2" t="e">
        <f>7-MATCH(M$1,Analisi!$C425:$I425,0)+1</f>
        <v>#N/A</v>
      </c>
      <c r="N425" s="2" t="e">
        <f>7-MATCH(N$1,Analisi!$C425:$I425,0)+1</f>
        <v>#N/A</v>
      </c>
      <c r="O425" s="2" t="e">
        <f>7-MATCH(O$1,Analisi!$C425:$I425,0)+1</f>
        <v>#N/A</v>
      </c>
      <c r="P425" s="2" t="e">
        <f>7-MATCH(P$1,Analisi!$C425:$I425,0)+1</f>
        <v>#N/A</v>
      </c>
      <c r="Q425" s="2" t="e">
        <f>7-MATCH(Q$1,Analisi!$C425:$I425,0)+1</f>
        <v>#N/A</v>
      </c>
      <c r="R425" s="2" t="e">
        <f>7-MATCH(R$1,Analisi!$C425:$I425,0)+1</f>
        <v>#N/A</v>
      </c>
      <c r="S425" s="2" t="e">
        <f>7-MATCH(S$1,Analisi!$C425:$I425,0)+1</f>
        <v>#N/A</v>
      </c>
    </row>
    <row r="426" spans="1:19" x14ac:dyDescent="0.3">
      <c r="A426" s="2"/>
      <c r="B426" s="2"/>
      <c r="C426" s="2"/>
      <c r="D426" s="2"/>
      <c r="E426" s="2"/>
      <c r="F426" s="2"/>
      <c r="G426" s="2"/>
      <c r="H426" s="2"/>
      <c r="I426" s="2"/>
      <c r="K426" s="2">
        <f t="shared" si="165"/>
        <v>0</v>
      </c>
      <c r="L426" s="2">
        <f t="shared" si="165"/>
        <v>0</v>
      </c>
      <c r="M426" s="2" t="e">
        <f>7-MATCH(M$1,Analisi!$C426:$I426,0)+1</f>
        <v>#N/A</v>
      </c>
      <c r="N426" s="2" t="e">
        <f>7-MATCH(N$1,Analisi!$C426:$I426,0)+1</f>
        <v>#N/A</v>
      </c>
      <c r="O426" s="2" t="e">
        <f>7-MATCH(O$1,Analisi!$C426:$I426,0)+1</f>
        <v>#N/A</v>
      </c>
      <c r="P426" s="2" t="e">
        <f>7-MATCH(P$1,Analisi!$C426:$I426,0)+1</f>
        <v>#N/A</v>
      </c>
      <c r="Q426" s="2" t="e">
        <f>7-MATCH(Q$1,Analisi!$C426:$I426,0)+1</f>
        <v>#N/A</v>
      </c>
      <c r="R426" s="2" t="e">
        <f>7-MATCH(R$1,Analisi!$C426:$I426,0)+1</f>
        <v>#N/A</v>
      </c>
      <c r="S426" s="2" t="e">
        <f>7-MATCH(S$1,Analisi!$C426:$I426,0)+1</f>
        <v>#N/A</v>
      </c>
    </row>
    <row r="427" spans="1:19" x14ac:dyDescent="0.3">
      <c r="A427" s="2"/>
      <c r="B427" s="2"/>
      <c r="C427" s="2"/>
      <c r="D427" s="2"/>
      <c r="E427" s="2"/>
      <c r="F427" s="2"/>
      <c r="G427" s="2"/>
      <c r="H427" s="2"/>
      <c r="I427" s="2"/>
      <c r="K427" s="2">
        <f t="shared" si="165"/>
        <v>0</v>
      </c>
      <c r="L427" s="2">
        <f t="shared" si="165"/>
        <v>0</v>
      </c>
      <c r="M427" s="2" t="e">
        <f>7-MATCH(M$1,Analisi!$C427:$I427,0)+1</f>
        <v>#N/A</v>
      </c>
      <c r="N427" s="2" t="e">
        <f>7-MATCH(N$1,Analisi!$C427:$I427,0)+1</f>
        <v>#N/A</v>
      </c>
      <c r="O427" s="2" t="e">
        <f>7-MATCH(O$1,Analisi!$C427:$I427,0)+1</f>
        <v>#N/A</v>
      </c>
      <c r="P427" s="2" t="e">
        <f>7-MATCH(P$1,Analisi!$C427:$I427,0)+1</f>
        <v>#N/A</v>
      </c>
      <c r="Q427" s="2" t="e">
        <f>7-MATCH(Q$1,Analisi!$C427:$I427,0)+1</f>
        <v>#N/A</v>
      </c>
      <c r="R427" s="2" t="e">
        <f>7-MATCH(R$1,Analisi!$C427:$I427,0)+1</f>
        <v>#N/A</v>
      </c>
      <c r="S427" s="2" t="e">
        <f>7-MATCH(S$1,Analisi!$C427:$I427,0)+1</f>
        <v>#N/A</v>
      </c>
    </row>
    <row r="428" spans="1:19" x14ac:dyDescent="0.3">
      <c r="A428" s="2"/>
      <c r="B428" s="2"/>
      <c r="C428" s="2"/>
      <c r="D428" s="2"/>
      <c r="E428" s="2"/>
      <c r="F428" s="2"/>
      <c r="G428" s="2"/>
      <c r="H428" s="2"/>
      <c r="I428" s="2"/>
      <c r="K428" s="2">
        <f t="shared" si="165"/>
        <v>0</v>
      </c>
      <c r="L428" s="2">
        <f t="shared" si="165"/>
        <v>0</v>
      </c>
      <c r="M428" s="2" t="e">
        <f>7-MATCH(M$1,Analisi!$C428:$I428,0)+1</f>
        <v>#N/A</v>
      </c>
      <c r="N428" s="2" t="e">
        <f>7-MATCH(N$1,Analisi!$C428:$I428,0)+1</f>
        <v>#N/A</v>
      </c>
      <c r="O428" s="2" t="e">
        <f>7-MATCH(O$1,Analisi!$C428:$I428,0)+1</f>
        <v>#N/A</v>
      </c>
      <c r="P428" s="2" t="e">
        <f>7-MATCH(P$1,Analisi!$C428:$I428,0)+1</f>
        <v>#N/A</v>
      </c>
      <c r="Q428" s="2" t="e">
        <f>7-MATCH(Q$1,Analisi!$C428:$I428,0)+1</f>
        <v>#N/A</v>
      </c>
      <c r="R428" s="2" t="e">
        <f>7-MATCH(R$1,Analisi!$C428:$I428,0)+1</f>
        <v>#N/A</v>
      </c>
      <c r="S428" s="2" t="e">
        <f>7-MATCH(S$1,Analisi!$C428:$I428,0)+1</f>
        <v>#N/A</v>
      </c>
    </row>
    <row r="429" spans="1:19" x14ac:dyDescent="0.3">
      <c r="A429" s="2"/>
      <c r="B429" s="2"/>
      <c r="C429" s="2"/>
      <c r="D429" s="2"/>
      <c r="E429" s="2"/>
      <c r="F429" s="2"/>
      <c r="G429" s="2"/>
      <c r="H429" s="2"/>
      <c r="I429" s="2"/>
      <c r="K429" s="2">
        <f t="shared" si="165"/>
        <v>0</v>
      </c>
      <c r="L429" s="2">
        <f t="shared" si="165"/>
        <v>0</v>
      </c>
      <c r="M429" s="2" t="e">
        <f>7-MATCH(M$1,Analisi!$C429:$I429,0)+1</f>
        <v>#N/A</v>
      </c>
      <c r="N429" s="2" t="e">
        <f>7-MATCH(N$1,Analisi!$C429:$I429,0)+1</f>
        <v>#N/A</v>
      </c>
      <c r="O429" s="2" t="e">
        <f>7-MATCH(O$1,Analisi!$C429:$I429,0)+1</f>
        <v>#N/A</v>
      </c>
      <c r="P429" s="2" t="e">
        <f>7-MATCH(P$1,Analisi!$C429:$I429,0)+1</f>
        <v>#N/A</v>
      </c>
      <c r="Q429" s="2" t="e">
        <f>7-MATCH(Q$1,Analisi!$C429:$I429,0)+1</f>
        <v>#N/A</v>
      </c>
      <c r="R429" s="2" t="e">
        <f>7-MATCH(R$1,Analisi!$C429:$I429,0)+1</f>
        <v>#N/A</v>
      </c>
      <c r="S429" s="2" t="e">
        <f>7-MATCH(S$1,Analisi!$C429:$I429,0)+1</f>
        <v>#N/A</v>
      </c>
    </row>
    <row r="430" spans="1:19" x14ac:dyDescent="0.3">
      <c r="A430" s="2"/>
      <c r="B430" s="2"/>
      <c r="C430" s="2"/>
      <c r="D430" s="2"/>
      <c r="E430" s="2"/>
      <c r="F430" s="2"/>
      <c r="G430" s="2"/>
      <c r="H430" s="2"/>
      <c r="I430" s="2"/>
      <c r="K430" s="2">
        <f t="shared" si="165"/>
        <v>0</v>
      </c>
      <c r="L430" s="2">
        <f t="shared" si="165"/>
        <v>0</v>
      </c>
      <c r="M430" s="2" t="e">
        <f>7-MATCH(M$1,Analisi!$C430:$I430,0)+1</f>
        <v>#N/A</v>
      </c>
      <c r="N430" s="2" t="e">
        <f>7-MATCH(N$1,Analisi!$C430:$I430,0)+1</f>
        <v>#N/A</v>
      </c>
      <c r="O430" s="2" t="e">
        <f>7-MATCH(O$1,Analisi!$C430:$I430,0)+1</f>
        <v>#N/A</v>
      </c>
      <c r="P430" s="2" t="e">
        <f>7-MATCH(P$1,Analisi!$C430:$I430,0)+1</f>
        <v>#N/A</v>
      </c>
      <c r="Q430" s="2" t="e">
        <f>7-MATCH(Q$1,Analisi!$C430:$I430,0)+1</f>
        <v>#N/A</v>
      </c>
      <c r="R430" s="2" t="e">
        <f>7-MATCH(R$1,Analisi!$C430:$I430,0)+1</f>
        <v>#N/A</v>
      </c>
      <c r="S430" s="2" t="e">
        <f>7-MATCH(S$1,Analisi!$C430:$I430,0)+1</f>
        <v>#N/A</v>
      </c>
    </row>
    <row r="431" spans="1:19" x14ac:dyDescent="0.3">
      <c r="A431" s="2"/>
      <c r="B431" s="2"/>
      <c r="C431" s="2"/>
      <c r="D431" s="2"/>
      <c r="E431" s="2"/>
      <c r="F431" s="2"/>
      <c r="G431" s="2"/>
      <c r="H431" s="2"/>
      <c r="I431" s="2"/>
      <c r="K431" s="2">
        <f t="shared" si="165"/>
        <v>0</v>
      </c>
      <c r="L431" s="2">
        <f t="shared" si="165"/>
        <v>0</v>
      </c>
      <c r="M431" s="2" t="e">
        <f>7-MATCH(M$1,Analisi!$C431:$I431,0)+1</f>
        <v>#N/A</v>
      </c>
      <c r="N431" s="2" t="e">
        <f>7-MATCH(N$1,Analisi!$C431:$I431,0)+1</f>
        <v>#N/A</v>
      </c>
      <c r="O431" s="2" t="e">
        <f>7-MATCH(O$1,Analisi!$C431:$I431,0)+1</f>
        <v>#N/A</v>
      </c>
      <c r="P431" s="2" t="e">
        <f>7-MATCH(P$1,Analisi!$C431:$I431,0)+1</f>
        <v>#N/A</v>
      </c>
      <c r="Q431" s="2" t="e">
        <f>7-MATCH(Q$1,Analisi!$C431:$I431,0)+1</f>
        <v>#N/A</v>
      </c>
      <c r="R431" s="2" t="e">
        <f>7-MATCH(R$1,Analisi!$C431:$I431,0)+1</f>
        <v>#N/A</v>
      </c>
      <c r="S431" s="2" t="e">
        <f>7-MATCH(S$1,Analisi!$C431:$I431,0)+1</f>
        <v>#N/A</v>
      </c>
    </row>
    <row r="432" spans="1:19" x14ac:dyDescent="0.3">
      <c r="A432" s="2"/>
      <c r="B432" s="2"/>
      <c r="C432" s="2"/>
      <c r="D432" s="2"/>
      <c r="E432" s="2"/>
      <c r="F432" s="2"/>
      <c r="G432" s="2"/>
      <c r="H432" s="2"/>
      <c r="I432" s="2"/>
      <c r="K432" s="2">
        <f t="shared" si="165"/>
        <v>0</v>
      </c>
      <c r="L432" s="2">
        <f t="shared" si="165"/>
        <v>0</v>
      </c>
      <c r="M432" s="2" t="e">
        <f>7-MATCH(M$1,Analisi!$C432:$I432,0)+1</f>
        <v>#N/A</v>
      </c>
      <c r="N432" s="2" t="e">
        <f>7-MATCH(N$1,Analisi!$C432:$I432,0)+1</f>
        <v>#N/A</v>
      </c>
      <c r="O432" s="2" t="e">
        <f>7-MATCH(O$1,Analisi!$C432:$I432,0)+1</f>
        <v>#N/A</v>
      </c>
      <c r="P432" s="2" t="e">
        <f>7-MATCH(P$1,Analisi!$C432:$I432,0)+1</f>
        <v>#N/A</v>
      </c>
      <c r="Q432" s="2" t="e">
        <f>7-MATCH(Q$1,Analisi!$C432:$I432,0)+1</f>
        <v>#N/A</v>
      </c>
      <c r="R432" s="2" t="e">
        <f>7-MATCH(R$1,Analisi!$C432:$I432,0)+1</f>
        <v>#N/A</v>
      </c>
      <c r="S432" s="2" t="e">
        <f>7-MATCH(S$1,Analisi!$C432:$I432,0)+1</f>
        <v>#N/A</v>
      </c>
    </row>
    <row r="433" spans="1:19" x14ac:dyDescent="0.3">
      <c r="A433" s="2"/>
      <c r="B433" s="2"/>
      <c r="C433" s="2"/>
      <c r="D433" s="2"/>
      <c r="E433" s="2"/>
      <c r="F433" s="2"/>
      <c r="G433" s="2"/>
      <c r="H433" s="2"/>
      <c r="I433" s="2"/>
      <c r="K433" s="2">
        <f t="shared" si="165"/>
        <v>0</v>
      </c>
      <c r="L433" s="2">
        <f t="shared" si="165"/>
        <v>0</v>
      </c>
      <c r="M433" s="2" t="e">
        <f>7-MATCH(M$1,Analisi!$C433:$I433,0)+1</f>
        <v>#N/A</v>
      </c>
      <c r="N433" s="2" t="e">
        <f>7-MATCH(N$1,Analisi!$C433:$I433,0)+1</f>
        <v>#N/A</v>
      </c>
      <c r="O433" s="2" t="e">
        <f>7-MATCH(O$1,Analisi!$C433:$I433,0)+1</f>
        <v>#N/A</v>
      </c>
      <c r="P433" s="2" t="e">
        <f>7-MATCH(P$1,Analisi!$C433:$I433,0)+1</f>
        <v>#N/A</v>
      </c>
      <c r="Q433" s="2" t="e">
        <f>7-MATCH(Q$1,Analisi!$C433:$I433,0)+1</f>
        <v>#N/A</v>
      </c>
      <c r="R433" s="2" t="e">
        <f>7-MATCH(R$1,Analisi!$C433:$I433,0)+1</f>
        <v>#N/A</v>
      </c>
      <c r="S433" s="2" t="e">
        <f>7-MATCH(S$1,Analisi!$C433:$I433,0)+1</f>
        <v>#N/A</v>
      </c>
    </row>
    <row r="434" spans="1:19" x14ac:dyDescent="0.3">
      <c r="A434" s="2"/>
      <c r="B434" s="2"/>
      <c r="C434" s="2"/>
      <c r="D434" s="2"/>
      <c r="E434" s="2"/>
      <c r="F434" s="2"/>
      <c r="G434" s="2"/>
      <c r="H434" s="2"/>
      <c r="I434" s="2"/>
      <c r="K434" s="2">
        <f t="shared" si="165"/>
        <v>0</v>
      </c>
      <c r="L434" s="2">
        <f t="shared" si="165"/>
        <v>0</v>
      </c>
      <c r="M434" s="2" t="e">
        <f>7-MATCH(M$1,Analisi!$C434:$I434,0)+1</f>
        <v>#N/A</v>
      </c>
      <c r="N434" s="2" t="e">
        <f>7-MATCH(N$1,Analisi!$C434:$I434,0)+1</f>
        <v>#N/A</v>
      </c>
      <c r="O434" s="2" t="e">
        <f>7-MATCH(O$1,Analisi!$C434:$I434,0)+1</f>
        <v>#N/A</v>
      </c>
      <c r="P434" s="2" t="e">
        <f>7-MATCH(P$1,Analisi!$C434:$I434,0)+1</f>
        <v>#N/A</v>
      </c>
      <c r="Q434" s="2" t="e">
        <f>7-MATCH(Q$1,Analisi!$C434:$I434,0)+1</f>
        <v>#N/A</v>
      </c>
      <c r="R434" s="2" t="e">
        <f>7-MATCH(R$1,Analisi!$C434:$I434,0)+1</f>
        <v>#N/A</v>
      </c>
      <c r="S434" s="2" t="e">
        <f>7-MATCH(S$1,Analisi!$C434:$I434,0)+1</f>
        <v>#N/A</v>
      </c>
    </row>
    <row r="435" spans="1:19" x14ac:dyDescent="0.3">
      <c r="A435" s="2"/>
      <c r="B435" s="2"/>
      <c r="C435" s="2"/>
      <c r="D435" s="2"/>
      <c r="E435" s="2"/>
      <c r="F435" s="2"/>
      <c r="G435" s="2"/>
      <c r="H435" s="2"/>
      <c r="I435" s="2"/>
      <c r="K435" s="2">
        <f t="shared" si="165"/>
        <v>0</v>
      </c>
      <c r="L435" s="2">
        <f t="shared" si="165"/>
        <v>0</v>
      </c>
      <c r="M435" s="2" t="e">
        <f>7-MATCH(M$1,Analisi!$C435:$I435,0)+1</f>
        <v>#N/A</v>
      </c>
      <c r="N435" s="2" t="e">
        <f>7-MATCH(N$1,Analisi!$C435:$I435,0)+1</f>
        <v>#N/A</v>
      </c>
      <c r="O435" s="2" t="e">
        <f>7-MATCH(O$1,Analisi!$C435:$I435,0)+1</f>
        <v>#N/A</v>
      </c>
      <c r="P435" s="2" t="e">
        <f>7-MATCH(P$1,Analisi!$C435:$I435,0)+1</f>
        <v>#N/A</v>
      </c>
      <c r="Q435" s="2" t="e">
        <f>7-MATCH(Q$1,Analisi!$C435:$I435,0)+1</f>
        <v>#N/A</v>
      </c>
      <c r="R435" s="2" t="e">
        <f>7-MATCH(R$1,Analisi!$C435:$I435,0)+1</f>
        <v>#N/A</v>
      </c>
      <c r="S435" s="2" t="e">
        <f>7-MATCH(S$1,Analisi!$C435:$I435,0)+1</f>
        <v>#N/A</v>
      </c>
    </row>
    <row r="436" spans="1:19" x14ac:dyDescent="0.3">
      <c r="A436" s="2"/>
      <c r="B436" s="2"/>
      <c r="C436" s="2"/>
      <c r="D436" s="2"/>
      <c r="E436" s="2"/>
      <c r="F436" s="2"/>
      <c r="G436" s="2"/>
      <c r="H436" s="2"/>
      <c r="I436" s="2"/>
      <c r="K436" s="2">
        <f t="shared" si="165"/>
        <v>0</v>
      </c>
      <c r="L436" s="2">
        <f t="shared" si="165"/>
        <v>0</v>
      </c>
      <c r="M436" s="2" t="e">
        <f>7-MATCH(M$1,Analisi!$C436:$I436,0)+1</f>
        <v>#N/A</v>
      </c>
      <c r="N436" s="2" t="e">
        <f>7-MATCH(N$1,Analisi!$C436:$I436,0)+1</f>
        <v>#N/A</v>
      </c>
      <c r="O436" s="2" t="e">
        <f>7-MATCH(O$1,Analisi!$C436:$I436,0)+1</f>
        <v>#N/A</v>
      </c>
      <c r="P436" s="2" t="e">
        <f>7-MATCH(P$1,Analisi!$C436:$I436,0)+1</f>
        <v>#N/A</v>
      </c>
      <c r="Q436" s="2" t="e">
        <f>7-MATCH(Q$1,Analisi!$C436:$I436,0)+1</f>
        <v>#N/A</v>
      </c>
      <c r="R436" s="2" t="e">
        <f>7-MATCH(R$1,Analisi!$C436:$I436,0)+1</f>
        <v>#N/A</v>
      </c>
      <c r="S436" s="2" t="e">
        <f>7-MATCH(S$1,Analisi!$C436:$I436,0)+1</f>
        <v>#N/A</v>
      </c>
    </row>
    <row r="437" spans="1:19" x14ac:dyDescent="0.3">
      <c r="A437" s="2"/>
      <c r="B437" s="2"/>
      <c r="C437" s="2"/>
      <c r="D437" s="2"/>
      <c r="E437" s="2"/>
      <c r="F437" s="2"/>
      <c r="G437" s="2"/>
      <c r="H437" s="2"/>
      <c r="I437" s="2"/>
      <c r="K437" s="2">
        <f t="shared" ref="K437:L445" si="166">A437</f>
        <v>0</v>
      </c>
      <c r="L437" s="2">
        <f t="shared" si="166"/>
        <v>0</v>
      </c>
      <c r="M437" s="2" t="e">
        <f>7-MATCH(M$1,Analisi!$C437:$I437,0)+1</f>
        <v>#N/A</v>
      </c>
      <c r="N437" s="2" t="e">
        <f>7-MATCH(N$1,Analisi!$C437:$I437,0)+1</f>
        <v>#N/A</v>
      </c>
      <c r="O437" s="2" t="e">
        <f>7-MATCH(O$1,Analisi!$C437:$I437,0)+1</f>
        <v>#N/A</v>
      </c>
      <c r="P437" s="2" t="e">
        <f>7-MATCH(P$1,Analisi!$C437:$I437,0)+1</f>
        <v>#N/A</v>
      </c>
      <c r="Q437" s="2" t="e">
        <f>7-MATCH(Q$1,Analisi!$C437:$I437,0)+1</f>
        <v>#N/A</v>
      </c>
      <c r="R437" s="2" t="e">
        <f>7-MATCH(R$1,Analisi!$C437:$I437,0)+1</f>
        <v>#N/A</v>
      </c>
      <c r="S437" s="2" t="e">
        <f>7-MATCH(S$1,Analisi!$C437:$I437,0)+1</f>
        <v>#N/A</v>
      </c>
    </row>
    <row r="438" spans="1:19" x14ac:dyDescent="0.3">
      <c r="A438" s="2"/>
      <c r="B438" s="2"/>
      <c r="C438" s="2"/>
      <c r="D438" s="2"/>
      <c r="E438" s="2"/>
      <c r="F438" s="2"/>
      <c r="G438" s="2"/>
      <c r="H438" s="2"/>
      <c r="I438" s="2"/>
      <c r="K438" s="2">
        <f t="shared" si="166"/>
        <v>0</v>
      </c>
      <c r="L438" s="2">
        <f t="shared" si="166"/>
        <v>0</v>
      </c>
      <c r="M438" s="2" t="e">
        <f>7-MATCH(M$1,Analisi!$C438:$I438,0)+1</f>
        <v>#N/A</v>
      </c>
      <c r="N438" s="2" t="e">
        <f>7-MATCH(N$1,Analisi!$C438:$I438,0)+1</f>
        <v>#N/A</v>
      </c>
      <c r="O438" s="2" t="e">
        <f>7-MATCH(O$1,Analisi!$C438:$I438,0)+1</f>
        <v>#N/A</v>
      </c>
      <c r="P438" s="2" t="e">
        <f>7-MATCH(P$1,Analisi!$C438:$I438,0)+1</f>
        <v>#N/A</v>
      </c>
      <c r="Q438" s="2" t="e">
        <f>7-MATCH(Q$1,Analisi!$C438:$I438,0)+1</f>
        <v>#N/A</v>
      </c>
      <c r="R438" s="2" t="e">
        <f>7-MATCH(R$1,Analisi!$C438:$I438,0)+1</f>
        <v>#N/A</v>
      </c>
      <c r="S438" s="2" t="e">
        <f>7-MATCH(S$1,Analisi!$C438:$I438,0)+1</f>
        <v>#N/A</v>
      </c>
    </row>
    <row r="439" spans="1:19" x14ac:dyDescent="0.3">
      <c r="A439" s="2"/>
      <c r="B439" s="2"/>
      <c r="C439" s="2"/>
      <c r="D439" s="2"/>
      <c r="E439" s="2"/>
      <c r="F439" s="2"/>
      <c r="G439" s="2"/>
      <c r="H439" s="2"/>
      <c r="I439" s="2"/>
      <c r="K439" s="2">
        <f t="shared" si="166"/>
        <v>0</v>
      </c>
      <c r="L439" s="2">
        <f t="shared" si="166"/>
        <v>0</v>
      </c>
      <c r="M439" s="2" t="e">
        <f>7-MATCH(M$1,Analisi!$C439:$I439,0)+1</f>
        <v>#N/A</v>
      </c>
      <c r="N439" s="2" t="e">
        <f>7-MATCH(N$1,Analisi!$C439:$I439,0)+1</f>
        <v>#N/A</v>
      </c>
      <c r="O439" s="2" t="e">
        <f>7-MATCH(O$1,Analisi!$C439:$I439,0)+1</f>
        <v>#N/A</v>
      </c>
      <c r="P439" s="2" t="e">
        <f>7-MATCH(P$1,Analisi!$C439:$I439,0)+1</f>
        <v>#N/A</v>
      </c>
      <c r="Q439" s="2" t="e">
        <f>7-MATCH(Q$1,Analisi!$C439:$I439,0)+1</f>
        <v>#N/A</v>
      </c>
      <c r="R439" s="2" t="e">
        <f>7-MATCH(R$1,Analisi!$C439:$I439,0)+1</f>
        <v>#N/A</v>
      </c>
      <c r="S439" s="2" t="e">
        <f>7-MATCH(S$1,Analisi!$C439:$I439,0)+1</f>
        <v>#N/A</v>
      </c>
    </row>
    <row r="440" spans="1:19" x14ac:dyDescent="0.3">
      <c r="A440" s="2"/>
      <c r="B440" s="2"/>
      <c r="C440" s="2"/>
      <c r="D440" s="2"/>
      <c r="E440" s="2"/>
      <c r="F440" s="2"/>
      <c r="G440" s="2"/>
      <c r="H440" s="2"/>
      <c r="I440" s="2"/>
      <c r="K440" s="2">
        <f t="shared" si="166"/>
        <v>0</v>
      </c>
      <c r="L440" s="2">
        <f t="shared" si="166"/>
        <v>0</v>
      </c>
      <c r="M440" s="2" t="e">
        <f>7-MATCH(M$1,Analisi!$C440:$I440,0)+1</f>
        <v>#N/A</v>
      </c>
      <c r="N440" s="2" t="e">
        <f>7-MATCH(N$1,Analisi!$C440:$I440,0)+1</f>
        <v>#N/A</v>
      </c>
      <c r="O440" s="2" t="e">
        <f>7-MATCH(O$1,Analisi!$C440:$I440,0)+1</f>
        <v>#N/A</v>
      </c>
      <c r="P440" s="2" t="e">
        <f>7-MATCH(P$1,Analisi!$C440:$I440,0)+1</f>
        <v>#N/A</v>
      </c>
      <c r="Q440" s="2" t="e">
        <f>7-MATCH(Q$1,Analisi!$C440:$I440,0)+1</f>
        <v>#N/A</v>
      </c>
      <c r="R440" s="2" t="e">
        <f>7-MATCH(R$1,Analisi!$C440:$I440,0)+1</f>
        <v>#N/A</v>
      </c>
      <c r="S440" s="2" t="e">
        <f>7-MATCH(S$1,Analisi!$C440:$I440,0)+1</f>
        <v>#N/A</v>
      </c>
    </row>
    <row r="441" spans="1:19" x14ac:dyDescent="0.3">
      <c r="A441" s="2"/>
      <c r="B441" s="2"/>
      <c r="C441" s="2"/>
      <c r="D441" s="2"/>
      <c r="E441" s="2"/>
      <c r="F441" s="2"/>
      <c r="G441" s="2"/>
      <c r="H441" s="2"/>
      <c r="I441" s="2"/>
      <c r="K441" s="2">
        <f t="shared" si="166"/>
        <v>0</v>
      </c>
      <c r="L441" s="2">
        <f t="shared" si="166"/>
        <v>0</v>
      </c>
      <c r="M441" s="2" t="e">
        <f>7-MATCH(M$1,Analisi!$C441:$I441,0)+1</f>
        <v>#N/A</v>
      </c>
      <c r="N441" s="2" t="e">
        <f>7-MATCH(N$1,Analisi!$C441:$I441,0)+1</f>
        <v>#N/A</v>
      </c>
      <c r="O441" s="2" t="e">
        <f>7-MATCH(O$1,Analisi!$C441:$I441,0)+1</f>
        <v>#N/A</v>
      </c>
      <c r="P441" s="2" t="e">
        <f>7-MATCH(P$1,Analisi!$C441:$I441,0)+1</f>
        <v>#N/A</v>
      </c>
      <c r="Q441" s="2" t="e">
        <f>7-MATCH(Q$1,Analisi!$C441:$I441,0)+1</f>
        <v>#N/A</v>
      </c>
      <c r="R441" s="2" t="e">
        <f>7-MATCH(R$1,Analisi!$C441:$I441,0)+1</f>
        <v>#N/A</v>
      </c>
      <c r="S441" s="2" t="e">
        <f>7-MATCH(S$1,Analisi!$C441:$I441,0)+1</f>
        <v>#N/A</v>
      </c>
    </row>
    <row r="442" spans="1:19" x14ac:dyDescent="0.3">
      <c r="A442" s="2"/>
      <c r="B442" s="2"/>
      <c r="C442" s="2"/>
      <c r="D442" s="2"/>
      <c r="E442" s="2"/>
      <c r="F442" s="2"/>
      <c r="G442" s="2"/>
      <c r="H442" s="2"/>
      <c r="I442" s="2"/>
      <c r="K442" s="2">
        <f t="shared" si="166"/>
        <v>0</v>
      </c>
      <c r="L442" s="2">
        <f t="shared" si="166"/>
        <v>0</v>
      </c>
      <c r="M442" s="2" t="e">
        <f>7-MATCH(M$1,Analisi!$C442:$I442,0)+1</f>
        <v>#N/A</v>
      </c>
      <c r="N442" s="2" t="e">
        <f>7-MATCH(N$1,Analisi!$C442:$I442,0)+1</f>
        <v>#N/A</v>
      </c>
      <c r="O442" s="2" t="e">
        <f>7-MATCH(O$1,Analisi!$C442:$I442,0)+1</f>
        <v>#N/A</v>
      </c>
      <c r="P442" s="2" t="e">
        <f>7-MATCH(P$1,Analisi!$C442:$I442,0)+1</f>
        <v>#N/A</v>
      </c>
      <c r="Q442" s="2" t="e">
        <f>7-MATCH(Q$1,Analisi!$C442:$I442,0)+1</f>
        <v>#N/A</v>
      </c>
      <c r="R442" s="2" t="e">
        <f>7-MATCH(R$1,Analisi!$C442:$I442,0)+1</f>
        <v>#N/A</v>
      </c>
      <c r="S442" s="2" t="e">
        <f>7-MATCH(S$1,Analisi!$C442:$I442,0)+1</f>
        <v>#N/A</v>
      </c>
    </row>
    <row r="443" spans="1:19" x14ac:dyDescent="0.3">
      <c r="A443" s="2"/>
      <c r="B443" s="2"/>
      <c r="C443" s="2"/>
      <c r="D443" s="2"/>
      <c r="E443" s="2"/>
      <c r="F443" s="2"/>
      <c r="G443" s="2"/>
      <c r="H443" s="2"/>
      <c r="I443" s="2"/>
      <c r="K443" s="2">
        <f t="shared" si="166"/>
        <v>0</v>
      </c>
      <c r="L443" s="2">
        <f t="shared" si="166"/>
        <v>0</v>
      </c>
      <c r="M443" s="2" t="e">
        <f>7-MATCH(M$1,Analisi!$C443:$I443,0)+1</f>
        <v>#N/A</v>
      </c>
      <c r="N443" s="2" t="e">
        <f>7-MATCH(N$1,Analisi!$C443:$I443,0)+1</f>
        <v>#N/A</v>
      </c>
      <c r="O443" s="2" t="e">
        <f>7-MATCH(O$1,Analisi!$C443:$I443,0)+1</f>
        <v>#N/A</v>
      </c>
      <c r="P443" s="2" t="e">
        <f>7-MATCH(P$1,Analisi!$C443:$I443,0)+1</f>
        <v>#N/A</v>
      </c>
      <c r="Q443" s="2" t="e">
        <f>7-MATCH(Q$1,Analisi!$C443:$I443,0)+1</f>
        <v>#N/A</v>
      </c>
      <c r="R443" s="2" t="e">
        <f>7-MATCH(R$1,Analisi!$C443:$I443,0)+1</f>
        <v>#N/A</v>
      </c>
      <c r="S443" s="2" t="e">
        <f>7-MATCH(S$1,Analisi!$C443:$I443,0)+1</f>
        <v>#N/A</v>
      </c>
    </row>
    <row r="444" spans="1:19" x14ac:dyDescent="0.3">
      <c r="A444" s="2"/>
      <c r="B444" s="2"/>
      <c r="C444" s="2"/>
      <c r="D444" s="2"/>
      <c r="E444" s="2"/>
      <c r="F444" s="2"/>
      <c r="G444" s="2"/>
      <c r="H444" s="2"/>
      <c r="I444" s="2"/>
      <c r="K444" s="2">
        <f t="shared" si="166"/>
        <v>0</v>
      </c>
      <c r="L444" s="2">
        <f t="shared" si="166"/>
        <v>0</v>
      </c>
      <c r="M444" s="2" t="e">
        <f>7-MATCH(M$1,Analisi!$C444:$I444,0)+1</f>
        <v>#N/A</v>
      </c>
      <c r="N444" s="2" t="e">
        <f>7-MATCH(N$1,Analisi!$C444:$I444,0)+1</f>
        <v>#N/A</v>
      </c>
      <c r="O444" s="2" t="e">
        <f>7-MATCH(O$1,Analisi!$C444:$I444,0)+1</f>
        <v>#N/A</v>
      </c>
      <c r="P444" s="2" t="e">
        <f>7-MATCH(P$1,Analisi!$C444:$I444,0)+1</f>
        <v>#N/A</v>
      </c>
      <c r="Q444" s="2" t="e">
        <f>7-MATCH(Q$1,Analisi!$C444:$I444,0)+1</f>
        <v>#N/A</v>
      </c>
      <c r="R444" s="2" t="e">
        <f>7-MATCH(R$1,Analisi!$C444:$I444,0)+1</f>
        <v>#N/A</v>
      </c>
      <c r="S444" s="2" t="e">
        <f>7-MATCH(S$1,Analisi!$C444:$I444,0)+1</f>
        <v>#N/A</v>
      </c>
    </row>
    <row r="445" spans="1:19" x14ac:dyDescent="0.3">
      <c r="A445" s="2"/>
      <c r="B445" s="2"/>
      <c r="C445" s="2"/>
      <c r="D445" s="2"/>
      <c r="E445" s="2"/>
      <c r="F445" s="2"/>
      <c r="G445" s="2"/>
      <c r="H445" s="2"/>
      <c r="I445" s="2"/>
      <c r="K445" s="2">
        <f t="shared" si="166"/>
        <v>0</v>
      </c>
      <c r="L445" s="2">
        <f t="shared" si="166"/>
        <v>0</v>
      </c>
      <c r="M445" s="2" t="e">
        <f>7-MATCH(M$1,Analisi!$C445:$I445,0)+1</f>
        <v>#N/A</v>
      </c>
      <c r="N445" s="2" t="e">
        <f>7-MATCH(N$1,Analisi!$C445:$I445,0)+1</f>
        <v>#N/A</v>
      </c>
      <c r="O445" s="2" t="e">
        <f>7-MATCH(O$1,Analisi!$C445:$I445,0)+1</f>
        <v>#N/A</v>
      </c>
      <c r="P445" s="2" t="e">
        <f>7-MATCH(P$1,Analisi!$C445:$I445,0)+1</f>
        <v>#N/A</v>
      </c>
      <c r="Q445" s="2" t="e">
        <f>7-MATCH(Q$1,Analisi!$C445:$I445,0)+1</f>
        <v>#N/A</v>
      </c>
      <c r="R445" s="2" t="e">
        <f>7-MATCH(R$1,Analisi!$C445:$I445,0)+1</f>
        <v>#N/A</v>
      </c>
      <c r="S445" s="2" t="e">
        <f>7-MATCH(S$1,Analisi!$C445:$I445,0)+1</f>
        <v>#N/A</v>
      </c>
    </row>
    <row r="446" spans="1:19" x14ac:dyDescent="0.3">
      <c r="A446" s="1"/>
      <c r="B446" s="1"/>
      <c r="C446" s="1"/>
      <c r="D446" s="1"/>
      <c r="E446" s="1"/>
      <c r="F446" s="1"/>
      <c r="G446" s="1"/>
      <c r="H446" s="1"/>
      <c r="I446" s="1"/>
      <c r="K446" s="2">
        <f t="shared" si="163"/>
        <v>0</v>
      </c>
      <c r="L446" s="2">
        <f t="shared" si="164"/>
        <v>0</v>
      </c>
      <c r="M446" s="2" t="e">
        <f>7-MATCH(M$1,Analisi!$C446:$I446,0)+1</f>
        <v>#N/A</v>
      </c>
      <c r="N446" s="2" t="e">
        <f>7-MATCH(N$1,Analisi!$C446:$I446,0)+1</f>
        <v>#N/A</v>
      </c>
      <c r="O446" s="2" t="e">
        <f>7-MATCH(O$1,Analisi!$C446:$I446,0)+1</f>
        <v>#N/A</v>
      </c>
      <c r="P446" s="2" t="e">
        <f>7-MATCH(P$1,Analisi!$C446:$I446,0)+1</f>
        <v>#N/A</v>
      </c>
      <c r="Q446" s="2" t="e">
        <f>7-MATCH(Q$1,Analisi!$C446:$I446,0)+1</f>
        <v>#N/A</v>
      </c>
      <c r="R446" s="2" t="e">
        <f>7-MATCH(R$1,Analisi!$C446:$I446,0)+1</f>
        <v>#N/A</v>
      </c>
      <c r="S446" s="2" t="e">
        <f>7-MATCH(S$1,Analisi!$C446:$I446,0)+1</f>
        <v>#N/A</v>
      </c>
    </row>
    <row r="447" spans="1:19" x14ac:dyDescent="0.3">
      <c r="A447" s="1"/>
      <c r="B447" s="1"/>
      <c r="C447" s="1"/>
      <c r="D447" s="1"/>
      <c r="E447" s="1"/>
      <c r="F447" s="1"/>
      <c r="G447" s="1"/>
      <c r="H447" s="1"/>
      <c r="I447" s="1"/>
      <c r="K447" s="2">
        <f t="shared" si="163"/>
        <v>0</v>
      </c>
      <c r="L447" s="2">
        <f t="shared" si="164"/>
        <v>0</v>
      </c>
      <c r="M447" s="2" t="e">
        <f>7-MATCH(M$1,Analisi!$C447:$I447,0)+1</f>
        <v>#N/A</v>
      </c>
      <c r="N447" s="2" t="e">
        <f>7-MATCH(N$1,Analisi!$C447:$I447,0)+1</f>
        <v>#N/A</v>
      </c>
      <c r="O447" s="2" t="e">
        <f>7-MATCH(O$1,Analisi!$C447:$I447,0)+1</f>
        <v>#N/A</v>
      </c>
      <c r="P447" s="2" t="e">
        <f>7-MATCH(P$1,Analisi!$C447:$I447,0)+1</f>
        <v>#N/A</v>
      </c>
      <c r="Q447" s="2" t="e">
        <f>7-MATCH(Q$1,Analisi!$C447:$I447,0)+1</f>
        <v>#N/A</v>
      </c>
      <c r="R447" s="2" t="e">
        <f>7-MATCH(R$1,Analisi!$C447:$I447,0)+1</f>
        <v>#N/A</v>
      </c>
      <c r="S447" s="2" t="e">
        <f>7-MATCH(S$1,Analisi!$C447:$I447,0)+1</f>
        <v>#N/A</v>
      </c>
    </row>
    <row r="448" spans="1:19" x14ac:dyDescent="0.3">
      <c r="A448" s="1"/>
      <c r="B448" s="1"/>
      <c r="C448" s="1"/>
      <c r="D448" s="1"/>
      <c r="E448" s="1"/>
      <c r="F448" s="1"/>
      <c r="G448" s="1"/>
      <c r="H448" s="1"/>
      <c r="I448" s="1"/>
      <c r="K448" s="2">
        <f t="shared" si="163"/>
        <v>0</v>
      </c>
      <c r="L448" s="2">
        <f t="shared" si="164"/>
        <v>0</v>
      </c>
      <c r="M448" s="2" t="e">
        <f>7-MATCH(M$1,Analisi!$C448:$I448,0)+1</f>
        <v>#N/A</v>
      </c>
      <c r="N448" s="2" t="e">
        <f>7-MATCH(N$1,Analisi!$C448:$I448,0)+1</f>
        <v>#N/A</v>
      </c>
      <c r="O448" s="2" t="e">
        <f>7-MATCH(O$1,Analisi!$C448:$I448,0)+1</f>
        <v>#N/A</v>
      </c>
      <c r="P448" s="2" t="e">
        <f>7-MATCH(P$1,Analisi!$C448:$I448,0)+1</f>
        <v>#N/A</v>
      </c>
      <c r="Q448" s="2" t="e">
        <f>7-MATCH(Q$1,Analisi!$C448:$I448,0)+1</f>
        <v>#N/A</v>
      </c>
      <c r="R448" s="2" t="e">
        <f>7-MATCH(R$1,Analisi!$C448:$I448,0)+1</f>
        <v>#N/A</v>
      </c>
      <c r="S448" s="2" t="e">
        <f>7-MATCH(S$1,Analisi!$C448:$I448,0)+1</f>
        <v>#N/A</v>
      </c>
    </row>
    <row r="449" spans="1:19" x14ac:dyDescent="0.3">
      <c r="A449" s="1"/>
      <c r="B449" s="1"/>
      <c r="C449" s="1"/>
      <c r="D449" s="1"/>
      <c r="E449" s="1"/>
      <c r="F449" s="1"/>
      <c r="G449" s="1"/>
      <c r="H449" s="1"/>
      <c r="I449" s="1"/>
      <c r="K449" s="2">
        <f t="shared" si="163"/>
        <v>0</v>
      </c>
      <c r="L449" s="2">
        <f t="shared" si="164"/>
        <v>0</v>
      </c>
      <c r="M449" s="2" t="e">
        <f>7-MATCH(M$1,Analisi!$C449:$I449,0)+1</f>
        <v>#N/A</v>
      </c>
      <c r="N449" s="2" t="e">
        <f>7-MATCH(N$1,Analisi!$C449:$I449,0)+1</f>
        <v>#N/A</v>
      </c>
      <c r="O449" s="2" t="e">
        <f>7-MATCH(O$1,Analisi!$C449:$I449,0)+1</f>
        <v>#N/A</v>
      </c>
      <c r="P449" s="2" t="e">
        <f>7-MATCH(P$1,Analisi!$C449:$I449,0)+1</f>
        <v>#N/A</v>
      </c>
      <c r="Q449" s="2" t="e">
        <f>7-MATCH(Q$1,Analisi!$C449:$I449,0)+1</f>
        <v>#N/A</v>
      </c>
      <c r="R449" s="2" t="e">
        <f>7-MATCH(R$1,Analisi!$C449:$I449,0)+1</f>
        <v>#N/A</v>
      </c>
      <c r="S449" s="2" t="e">
        <f>7-MATCH(S$1,Analisi!$C449:$I449,0)+1</f>
        <v>#N/A</v>
      </c>
    </row>
    <row r="450" spans="1:19" x14ac:dyDescent="0.3">
      <c r="A450" s="1"/>
      <c r="B450" s="1"/>
      <c r="C450" s="1"/>
      <c r="D450" s="1"/>
      <c r="E450" s="1"/>
      <c r="F450" s="1"/>
      <c r="G450" s="1"/>
      <c r="H450" s="1"/>
      <c r="I450" s="1"/>
      <c r="K450" s="2">
        <f t="shared" si="163"/>
        <v>0</v>
      </c>
      <c r="L450" s="2">
        <f t="shared" si="164"/>
        <v>0</v>
      </c>
      <c r="M450" s="2" t="e">
        <f>7-MATCH(M$1,Analisi!$C450:$I450,0)+1</f>
        <v>#N/A</v>
      </c>
      <c r="N450" s="2" t="e">
        <f>7-MATCH(N$1,Analisi!$C450:$I450,0)+1</f>
        <v>#N/A</v>
      </c>
      <c r="O450" s="2" t="e">
        <f>7-MATCH(O$1,Analisi!$C450:$I450,0)+1</f>
        <v>#N/A</v>
      </c>
      <c r="P450" s="2" t="e">
        <f>7-MATCH(P$1,Analisi!$C450:$I450,0)+1</f>
        <v>#N/A</v>
      </c>
      <c r="Q450" s="2" t="e">
        <f>7-MATCH(Q$1,Analisi!$C450:$I450,0)+1</f>
        <v>#N/A</v>
      </c>
      <c r="R450" s="2" t="e">
        <f>7-MATCH(R$1,Analisi!$C450:$I450,0)+1</f>
        <v>#N/A</v>
      </c>
      <c r="S450" s="2" t="e">
        <f>7-MATCH(S$1,Analisi!$C450:$I450,0)+1</f>
        <v>#N/A</v>
      </c>
    </row>
    <row r="451" spans="1:19" x14ac:dyDescent="0.3">
      <c r="A451" s="1"/>
      <c r="B451" s="1"/>
      <c r="C451" s="1"/>
      <c r="D451" s="1"/>
      <c r="E451" s="1"/>
      <c r="F451" s="1"/>
      <c r="G451" s="1"/>
      <c r="H451" s="1"/>
      <c r="I451" s="1"/>
      <c r="K451" s="2">
        <f t="shared" si="163"/>
        <v>0</v>
      </c>
      <c r="L451" s="2">
        <f t="shared" si="164"/>
        <v>0</v>
      </c>
      <c r="M451" s="2" t="e">
        <f>7-MATCH(M$1,Analisi!$C451:$I451,0)+1</f>
        <v>#N/A</v>
      </c>
      <c r="N451" s="2" t="e">
        <f>7-MATCH(N$1,Analisi!$C451:$I451,0)+1</f>
        <v>#N/A</v>
      </c>
      <c r="O451" s="2" t="e">
        <f>7-MATCH(O$1,Analisi!$C451:$I451,0)+1</f>
        <v>#N/A</v>
      </c>
      <c r="P451" s="2" t="e">
        <f>7-MATCH(P$1,Analisi!$C451:$I451,0)+1</f>
        <v>#N/A</v>
      </c>
      <c r="Q451" s="2" t="e">
        <f>7-MATCH(Q$1,Analisi!$C451:$I451,0)+1</f>
        <v>#N/A</v>
      </c>
      <c r="R451" s="2" t="e">
        <f>7-MATCH(R$1,Analisi!$C451:$I451,0)+1</f>
        <v>#N/A</v>
      </c>
      <c r="S451" s="2" t="e">
        <f>7-MATCH(S$1,Analisi!$C451:$I451,0)+1</f>
        <v>#N/A</v>
      </c>
    </row>
    <row r="452" spans="1:19" x14ac:dyDescent="0.3">
      <c r="A452" s="1"/>
      <c r="B452" s="1"/>
      <c r="C452" s="1"/>
      <c r="D452" s="1"/>
      <c r="E452" s="1"/>
      <c r="F452" s="1"/>
      <c r="G452" s="1"/>
      <c r="H452" s="1"/>
      <c r="I452" s="1"/>
      <c r="K452" s="2">
        <f t="shared" si="163"/>
        <v>0</v>
      </c>
      <c r="L452" s="2">
        <f t="shared" si="164"/>
        <v>0</v>
      </c>
      <c r="M452" s="2" t="e">
        <f>7-MATCH(M$1,Analisi!$C452:$I452,0)+1</f>
        <v>#N/A</v>
      </c>
      <c r="N452" s="2" t="e">
        <f>7-MATCH(N$1,Analisi!$C452:$I452,0)+1</f>
        <v>#N/A</v>
      </c>
      <c r="O452" s="2" t="e">
        <f>7-MATCH(O$1,Analisi!$C452:$I452,0)+1</f>
        <v>#N/A</v>
      </c>
      <c r="P452" s="2" t="e">
        <f>7-MATCH(P$1,Analisi!$C452:$I452,0)+1</f>
        <v>#N/A</v>
      </c>
      <c r="Q452" s="2" t="e">
        <f>7-MATCH(Q$1,Analisi!$C452:$I452,0)+1</f>
        <v>#N/A</v>
      </c>
      <c r="R452" s="2" t="e">
        <f>7-MATCH(R$1,Analisi!$C452:$I452,0)+1</f>
        <v>#N/A</v>
      </c>
      <c r="S452" s="2" t="e">
        <f>7-MATCH(S$1,Analisi!$C452:$I452,0)+1</f>
        <v>#N/A</v>
      </c>
    </row>
    <row r="453" spans="1:19" x14ac:dyDescent="0.3">
      <c r="A453" s="1"/>
      <c r="B453" s="1"/>
      <c r="C453" s="1"/>
      <c r="D453" s="1"/>
      <c r="E453" s="1"/>
      <c r="F453" s="1"/>
      <c r="G453" s="1"/>
      <c r="H453" s="1"/>
      <c r="I453" s="1"/>
      <c r="K453" s="2">
        <f t="shared" si="163"/>
        <v>0</v>
      </c>
      <c r="L453" s="2">
        <f t="shared" si="164"/>
        <v>0</v>
      </c>
      <c r="M453" s="2" t="e">
        <f>7-MATCH(M$1,Analisi!$C453:$I453,0)+1</f>
        <v>#N/A</v>
      </c>
      <c r="N453" s="2" t="e">
        <f>7-MATCH(N$1,Analisi!$C453:$I453,0)+1</f>
        <v>#N/A</v>
      </c>
      <c r="O453" s="2" t="e">
        <f>7-MATCH(O$1,Analisi!$C453:$I453,0)+1</f>
        <v>#N/A</v>
      </c>
      <c r="P453" s="2" t="e">
        <f>7-MATCH(P$1,Analisi!$C453:$I453,0)+1</f>
        <v>#N/A</v>
      </c>
      <c r="Q453" s="2" t="e">
        <f>7-MATCH(Q$1,Analisi!$C453:$I453,0)+1</f>
        <v>#N/A</v>
      </c>
      <c r="R453" s="2" t="e">
        <f>7-MATCH(R$1,Analisi!$C453:$I453,0)+1</f>
        <v>#N/A</v>
      </c>
      <c r="S453" s="2" t="e">
        <f>7-MATCH(S$1,Analisi!$C453:$I453,0)+1</f>
        <v>#N/A</v>
      </c>
    </row>
    <row r="454" spans="1:19" x14ac:dyDescent="0.3">
      <c r="A454" s="1"/>
      <c r="B454" s="1"/>
      <c r="C454" s="1"/>
      <c r="D454" s="1"/>
      <c r="E454" s="1"/>
      <c r="F454" s="1"/>
      <c r="G454" s="1"/>
      <c r="H454" s="1"/>
      <c r="I454" s="1"/>
      <c r="K454" s="2">
        <f t="shared" si="163"/>
        <v>0</v>
      </c>
      <c r="L454" s="2">
        <f t="shared" si="164"/>
        <v>0</v>
      </c>
      <c r="M454" s="2" t="e">
        <f>7-MATCH(M$1,Analisi!$C454:$I454,0)+1</f>
        <v>#N/A</v>
      </c>
      <c r="N454" s="2" t="e">
        <f>7-MATCH(N$1,Analisi!$C454:$I454,0)+1</f>
        <v>#N/A</v>
      </c>
      <c r="O454" s="2" t="e">
        <f>7-MATCH(O$1,Analisi!$C454:$I454,0)+1</f>
        <v>#N/A</v>
      </c>
      <c r="P454" s="2" t="e">
        <f>7-MATCH(P$1,Analisi!$C454:$I454,0)+1</f>
        <v>#N/A</v>
      </c>
      <c r="Q454" s="2" t="e">
        <f>7-MATCH(Q$1,Analisi!$C454:$I454,0)+1</f>
        <v>#N/A</v>
      </c>
      <c r="R454" s="2" t="e">
        <f>7-MATCH(R$1,Analisi!$C454:$I454,0)+1</f>
        <v>#N/A</v>
      </c>
      <c r="S454" s="2" t="e">
        <f>7-MATCH(S$1,Analisi!$C454:$I454,0)+1</f>
        <v>#N/A</v>
      </c>
    </row>
    <row r="455" spans="1:19" x14ac:dyDescent="0.3">
      <c r="A455" s="1"/>
      <c r="B455" s="1"/>
      <c r="C455" s="1"/>
      <c r="D455" s="1"/>
      <c r="E455" s="1"/>
      <c r="F455" s="1"/>
      <c r="G455" s="1"/>
      <c r="H455" s="1"/>
      <c r="I455" s="1"/>
      <c r="K455" s="2">
        <f t="shared" si="163"/>
        <v>0</v>
      </c>
      <c r="L455" s="2">
        <f t="shared" si="164"/>
        <v>0</v>
      </c>
      <c r="M455" s="2" t="e">
        <f>7-MATCH(M$1,Analisi!$C455:$I455,0)+1</f>
        <v>#N/A</v>
      </c>
      <c r="N455" s="2" t="e">
        <f>7-MATCH(N$1,Analisi!$C455:$I455,0)+1</f>
        <v>#N/A</v>
      </c>
      <c r="O455" s="2" t="e">
        <f>7-MATCH(O$1,Analisi!$C455:$I455,0)+1</f>
        <v>#N/A</v>
      </c>
      <c r="P455" s="2" t="e">
        <f>7-MATCH(P$1,Analisi!$C455:$I455,0)+1</f>
        <v>#N/A</v>
      </c>
      <c r="Q455" s="2" t="e">
        <f>7-MATCH(Q$1,Analisi!$C455:$I455,0)+1</f>
        <v>#N/A</v>
      </c>
      <c r="R455" s="2" t="e">
        <f>7-MATCH(R$1,Analisi!$C455:$I455,0)+1</f>
        <v>#N/A</v>
      </c>
      <c r="S455" s="2" t="e">
        <f>7-MATCH(S$1,Analisi!$C455:$I455,0)+1</f>
        <v>#N/A</v>
      </c>
    </row>
    <row r="456" spans="1:19" x14ac:dyDescent="0.3">
      <c r="A456" s="1"/>
      <c r="B456" s="1"/>
      <c r="C456" s="1"/>
      <c r="D456" s="1"/>
      <c r="E456" s="1"/>
      <c r="F456" s="1"/>
      <c r="G456" s="1"/>
      <c r="H456" s="1"/>
      <c r="I456" s="1"/>
      <c r="K456" s="2">
        <f t="shared" si="163"/>
        <v>0</v>
      </c>
      <c r="L456" s="2">
        <f t="shared" si="164"/>
        <v>0</v>
      </c>
      <c r="M456" s="2" t="e">
        <f>7-MATCH(M$1,Analisi!$C456:$I456,0)+1</f>
        <v>#N/A</v>
      </c>
      <c r="N456" s="2" t="e">
        <f>7-MATCH(N$1,Analisi!$C456:$I456,0)+1</f>
        <v>#N/A</v>
      </c>
      <c r="O456" s="2" t="e">
        <f>7-MATCH(O$1,Analisi!$C456:$I456,0)+1</f>
        <v>#N/A</v>
      </c>
      <c r="P456" s="2" t="e">
        <f>7-MATCH(P$1,Analisi!$C456:$I456,0)+1</f>
        <v>#N/A</v>
      </c>
      <c r="Q456" s="2" t="e">
        <f>7-MATCH(Q$1,Analisi!$C456:$I456,0)+1</f>
        <v>#N/A</v>
      </c>
      <c r="R456" s="2" t="e">
        <f>7-MATCH(R$1,Analisi!$C456:$I456,0)+1</f>
        <v>#N/A</v>
      </c>
      <c r="S456" s="2" t="e">
        <f>7-MATCH(S$1,Analisi!$C456:$I456,0)+1</f>
        <v>#N/A</v>
      </c>
    </row>
    <row r="457" spans="1:19" x14ac:dyDescent="0.3">
      <c r="A457" s="1"/>
      <c r="B457" s="1"/>
      <c r="C457" s="1"/>
      <c r="D457" s="1"/>
      <c r="E457" s="1"/>
      <c r="F457" s="1"/>
      <c r="G457" s="1"/>
      <c r="H457" s="1"/>
      <c r="I457" s="1"/>
      <c r="K457" s="2">
        <f t="shared" si="163"/>
        <v>0</v>
      </c>
      <c r="L457" s="2">
        <f t="shared" si="164"/>
        <v>0</v>
      </c>
      <c r="M457" s="2" t="e">
        <f>7-MATCH(M$1,Analisi!$C457:$I457,0)+1</f>
        <v>#N/A</v>
      </c>
      <c r="N457" s="2" t="e">
        <f>7-MATCH(N$1,Analisi!$C457:$I457,0)+1</f>
        <v>#N/A</v>
      </c>
      <c r="O457" s="2" t="e">
        <f>7-MATCH(O$1,Analisi!$C457:$I457,0)+1</f>
        <v>#N/A</v>
      </c>
      <c r="P457" s="2" t="e">
        <f>7-MATCH(P$1,Analisi!$C457:$I457,0)+1</f>
        <v>#N/A</v>
      </c>
      <c r="Q457" s="2" t="e">
        <f>7-MATCH(Q$1,Analisi!$C457:$I457,0)+1</f>
        <v>#N/A</v>
      </c>
      <c r="R457" s="2" t="e">
        <f>7-MATCH(R$1,Analisi!$C457:$I457,0)+1</f>
        <v>#N/A</v>
      </c>
      <c r="S457" s="2" t="e">
        <f>7-MATCH(S$1,Analisi!$C457:$I457,0)+1</f>
        <v>#N/A</v>
      </c>
    </row>
    <row r="458" spans="1:19" x14ac:dyDescent="0.3">
      <c r="A458" s="1"/>
      <c r="B458" s="1"/>
      <c r="C458" s="1"/>
      <c r="D458" s="1"/>
      <c r="E458" s="1"/>
      <c r="F458" s="1"/>
      <c r="G458" s="1"/>
      <c r="H458" s="1"/>
      <c r="I458" s="1"/>
      <c r="K458" s="2">
        <f t="shared" si="163"/>
        <v>0</v>
      </c>
      <c r="L458" s="2">
        <f t="shared" si="164"/>
        <v>0</v>
      </c>
      <c r="M458" s="2" t="e">
        <f>7-MATCH(M$1,Analisi!$C458:$I458,0)+1</f>
        <v>#N/A</v>
      </c>
      <c r="N458" s="2" t="e">
        <f>7-MATCH(N$1,Analisi!$C458:$I458,0)+1</f>
        <v>#N/A</v>
      </c>
      <c r="O458" s="2" t="e">
        <f>7-MATCH(O$1,Analisi!$C458:$I458,0)+1</f>
        <v>#N/A</v>
      </c>
      <c r="P458" s="2" t="e">
        <f>7-MATCH(P$1,Analisi!$C458:$I458,0)+1</f>
        <v>#N/A</v>
      </c>
      <c r="Q458" s="2" t="e">
        <f>7-MATCH(Q$1,Analisi!$C458:$I458,0)+1</f>
        <v>#N/A</v>
      </c>
      <c r="R458" s="2" t="e">
        <f>7-MATCH(R$1,Analisi!$C458:$I458,0)+1</f>
        <v>#N/A</v>
      </c>
      <c r="S458" s="2" t="e">
        <f>7-MATCH(S$1,Analisi!$C458:$I458,0)+1</f>
        <v>#N/A</v>
      </c>
    </row>
    <row r="459" spans="1:19" x14ac:dyDescent="0.3">
      <c r="A459" s="1"/>
      <c r="B459" s="1"/>
      <c r="C459" s="1"/>
      <c r="D459" s="1"/>
      <c r="E459" s="1"/>
      <c r="F459" s="1"/>
      <c r="G459" s="1"/>
      <c r="H459" s="1"/>
      <c r="I459" s="1"/>
      <c r="K459" s="2">
        <f t="shared" si="163"/>
        <v>0</v>
      </c>
      <c r="L459" s="2">
        <f t="shared" si="164"/>
        <v>0</v>
      </c>
      <c r="M459" s="2" t="e">
        <f>7-MATCH(M$1,Analisi!$C459:$I459,0)+1</f>
        <v>#N/A</v>
      </c>
      <c r="N459" s="2" t="e">
        <f>7-MATCH(N$1,Analisi!$C459:$I459,0)+1</f>
        <v>#N/A</v>
      </c>
      <c r="O459" s="2" t="e">
        <f>7-MATCH(O$1,Analisi!$C459:$I459,0)+1</f>
        <v>#N/A</v>
      </c>
      <c r="P459" s="2" t="e">
        <f>7-MATCH(P$1,Analisi!$C459:$I459,0)+1</f>
        <v>#N/A</v>
      </c>
      <c r="Q459" s="2" t="e">
        <f>7-MATCH(Q$1,Analisi!$C459:$I459,0)+1</f>
        <v>#N/A</v>
      </c>
      <c r="R459" s="2" t="e">
        <f>7-MATCH(R$1,Analisi!$C459:$I459,0)+1</f>
        <v>#N/A</v>
      </c>
      <c r="S459" s="2" t="e">
        <f>7-MATCH(S$1,Analisi!$C459:$I459,0)+1</f>
        <v>#N/A</v>
      </c>
    </row>
    <row r="460" spans="1:19" x14ac:dyDescent="0.3">
      <c r="A460" s="1"/>
      <c r="B460" s="1"/>
      <c r="C460" s="1"/>
      <c r="D460" s="1"/>
      <c r="E460" s="1"/>
      <c r="F460" s="1"/>
      <c r="G460" s="1"/>
      <c r="H460" s="1"/>
      <c r="I460" s="1"/>
      <c r="K460" s="2">
        <f t="shared" si="163"/>
        <v>0</v>
      </c>
      <c r="L460" s="2">
        <f t="shared" si="164"/>
        <v>0</v>
      </c>
      <c r="M460" s="2" t="e">
        <f>7-MATCH(M$1,Analisi!$C460:$I460,0)+1</f>
        <v>#N/A</v>
      </c>
      <c r="N460" s="2" t="e">
        <f>7-MATCH(N$1,Analisi!$C460:$I460,0)+1</f>
        <v>#N/A</v>
      </c>
      <c r="O460" s="2" t="e">
        <f>7-MATCH(O$1,Analisi!$C460:$I460,0)+1</f>
        <v>#N/A</v>
      </c>
      <c r="P460" s="2" t="e">
        <f>7-MATCH(P$1,Analisi!$C460:$I460,0)+1</f>
        <v>#N/A</v>
      </c>
      <c r="Q460" s="2" t="e">
        <f>7-MATCH(Q$1,Analisi!$C460:$I460,0)+1</f>
        <v>#N/A</v>
      </c>
      <c r="R460" s="2" t="e">
        <f>7-MATCH(R$1,Analisi!$C460:$I460,0)+1</f>
        <v>#N/A</v>
      </c>
      <c r="S460" s="2" t="e">
        <f>7-MATCH(S$1,Analisi!$C460:$I460,0)+1</f>
        <v>#N/A</v>
      </c>
    </row>
    <row r="461" spans="1:19" x14ac:dyDescent="0.3">
      <c r="A461" s="1"/>
      <c r="B461" s="1"/>
      <c r="C461" s="1"/>
      <c r="D461" s="1"/>
      <c r="E461" s="1"/>
      <c r="F461" s="1"/>
      <c r="G461" s="1"/>
      <c r="H461" s="1"/>
      <c r="I461" s="1"/>
      <c r="K461" s="2">
        <f t="shared" si="163"/>
        <v>0</v>
      </c>
      <c r="L461" s="2">
        <f t="shared" si="164"/>
        <v>0</v>
      </c>
      <c r="M461" s="2" t="e">
        <f>7-MATCH(M$1,Analisi!$C461:$I461,0)+1</f>
        <v>#N/A</v>
      </c>
      <c r="N461" s="2" t="e">
        <f>7-MATCH(N$1,Analisi!$C461:$I461,0)+1</f>
        <v>#N/A</v>
      </c>
      <c r="O461" s="2" t="e">
        <f>7-MATCH(O$1,Analisi!$C461:$I461,0)+1</f>
        <v>#N/A</v>
      </c>
      <c r="P461" s="2" t="e">
        <f>7-MATCH(P$1,Analisi!$C461:$I461,0)+1</f>
        <v>#N/A</v>
      </c>
      <c r="Q461" s="2" t="e">
        <f>7-MATCH(Q$1,Analisi!$C461:$I461,0)+1</f>
        <v>#N/A</v>
      </c>
      <c r="R461" s="2" t="e">
        <f>7-MATCH(R$1,Analisi!$C461:$I461,0)+1</f>
        <v>#N/A</v>
      </c>
      <c r="S461" s="2" t="e">
        <f>7-MATCH(S$1,Analisi!$C461:$I461,0)+1</f>
        <v>#N/A</v>
      </c>
    </row>
    <row r="462" spans="1:19" x14ac:dyDescent="0.3">
      <c r="A462" s="1"/>
      <c r="B462" s="1"/>
      <c r="C462" s="1"/>
      <c r="D462" s="1"/>
      <c r="E462" s="1"/>
      <c r="F462" s="1"/>
      <c r="G462" s="1"/>
      <c r="H462" s="1"/>
      <c r="I462" s="1"/>
      <c r="K462" s="2">
        <f t="shared" si="163"/>
        <v>0</v>
      </c>
      <c r="L462" s="2">
        <f t="shared" si="164"/>
        <v>0</v>
      </c>
      <c r="M462" s="2" t="e">
        <f>7-MATCH(M$1,Analisi!$C462:$I462,0)+1</f>
        <v>#N/A</v>
      </c>
      <c r="N462" s="2" t="e">
        <f>7-MATCH(N$1,Analisi!$C462:$I462,0)+1</f>
        <v>#N/A</v>
      </c>
      <c r="O462" s="2" t="e">
        <f>7-MATCH(O$1,Analisi!$C462:$I462,0)+1</f>
        <v>#N/A</v>
      </c>
      <c r="P462" s="2" t="e">
        <f>7-MATCH(P$1,Analisi!$C462:$I462,0)+1</f>
        <v>#N/A</v>
      </c>
      <c r="Q462" s="2" t="e">
        <f>7-MATCH(Q$1,Analisi!$C462:$I462,0)+1</f>
        <v>#N/A</v>
      </c>
      <c r="R462" s="2" t="e">
        <f>7-MATCH(R$1,Analisi!$C462:$I462,0)+1</f>
        <v>#N/A</v>
      </c>
      <c r="S462" s="2" t="e">
        <f>7-MATCH(S$1,Analisi!$C462:$I462,0)+1</f>
        <v>#N/A</v>
      </c>
    </row>
    <row r="463" spans="1:19" x14ac:dyDescent="0.3">
      <c r="A463" s="1"/>
      <c r="B463" s="1"/>
      <c r="C463" s="1"/>
      <c r="D463" s="1"/>
      <c r="E463" s="1"/>
      <c r="F463" s="1"/>
      <c r="G463" s="1"/>
      <c r="H463" s="1"/>
      <c r="I463" s="1"/>
      <c r="K463" s="2">
        <f t="shared" si="163"/>
        <v>0</v>
      </c>
      <c r="L463" s="2">
        <f t="shared" si="164"/>
        <v>0</v>
      </c>
      <c r="M463" s="2" t="e">
        <f>7-MATCH(M$1,Analisi!$C463:$I463,0)+1</f>
        <v>#N/A</v>
      </c>
      <c r="N463" s="2" t="e">
        <f>7-MATCH(N$1,Analisi!$C463:$I463,0)+1</f>
        <v>#N/A</v>
      </c>
      <c r="O463" s="2" t="e">
        <f>7-MATCH(O$1,Analisi!$C463:$I463,0)+1</f>
        <v>#N/A</v>
      </c>
      <c r="P463" s="2" t="e">
        <f>7-MATCH(P$1,Analisi!$C463:$I463,0)+1</f>
        <v>#N/A</v>
      </c>
      <c r="Q463" s="2" t="e">
        <f>7-MATCH(Q$1,Analisi!$C463:$I463,0)+1</f>
        <v>#N/A</v>
      </c>
      <c r="R463" s="2" t="e">
        <f>7-MATCH(R$1,Analisi!$C463:$I463,0)+1</f>
        <v>#N/A</v>
      </c>
      <c r="S463" s="2" t="e">
        <f>7-MATCH(S$1,Analisi!$C463:$I463,0)+1</f>
        <v>#N/A</v>
      </c>
    </row>
    <row r="464" spans="1:19" x14ac:dyDescent="0.3">
      <c r="A464" s="1"/>
      <c r="B464" s="1"/>
      <c r="C464" s="1"/>
      <c r="D464" s="1"/>
      <c r="E464" s="1"/>
      <c r="F464" s="1"/>
      <c r="G464" s="1"/>
      <c r="H464" s="1"/>
      <c r="I464" s="1"/>
      <c r="K464" s="2">
        <f t="shared" si="163"/>
        <v>0</v>
      </c>
      <c r="L464" s="2">
        <f t="shared" si="164"/>
        <v>0</v>
      </c>
      <c r="M464" s="2" t="e">
        <f>7-MATCH(M$1,Analisi!$C464:$I464,0)+1</f>
        <v>#N/A</v>
      </c>
      <c r="N464" s="2" t="e">
        <f>7-MATCH(N$1,Analisi!$C464:$I464,0)+1</f>
        <v>#N/A</v>
      </c>
      <c r="O464" s="2" t="e">
        <f>7-MATCH(O$1,Analisi!$C464:$I464,0)+1</f>
        <v>#N/A</v>
      </c>
      <c r="P464" s="2" t="e">
        <f>7-MATCH(P$1,Analisi!$C464:$I464,0)+1</f>
        <v>#N/A</v>
      </c>
      <c r="Q464" s="2" t="e">
        <f>7-MATCH(Q$1,Analisi!$C464:$I464,0)+1</f>
        <v>#N/A</v>
      </c>
      <c r="R464" s="2" t="e">
        <f>7-MATCH(R$1,Analisi!$C464:$I464,0)+1</f>
        <v>#N/A</v>
      </c>
      <c r="S464" s="2" t="e">
        <f>7-MATCH(S$1,Analisi!$C464:$I464,0)+1</f>
        <v>#N/A</v>
      </c>
    </row>
    <row r="465" spans="1:19" x14ac:dyDescent="0.3">
      <c r="A465" s="1"/>
      <c r="B465" s="1"/>
      <c r="C465" s="1"/>
      <c r="D465" s="1"/>
      <c r="E465" s="1"/>
      <c r="F465" s="1"/>
      <c r="G465" s="1"/>
      <c r="H465" s="1"/>
      <c r="I465" s="1"/>
      <c r="K465" s="2">
        <f t="shared" si="163"/>
        <v>0</v>
      </c>
      <c r="L465" s="2">
        <f t="shared" si="164"/>
        <v>0</v>
      </c>
      <c r="M465" s="2" t="e">
        <f>7-MATCH(M$1,Analisi!$C465:$I465,0)+1</f>
        <v>#N/A</v>
      </c>
      <c r="N465" s="2" t="e">
        <f>7-MATCH(N$1,Analisi!$C465:$I465,0)+1</f>
        <v>#N/A</v>
      </c>
      <c r="O465" s="2" t="e">
        <f>7-MATCH(O$1,Analisi!$C465:$I465,0)+1</f>
        <v>#N/A</v>
      </c>
      <c r="P465" s="2" t="e">
        <f>7-MATCH(P$1,Analisi!$C465:$I465,0)+1</f>
        <v>#N/A</v>
      </c>
      <c r="Q465" s="2" t="e">
        <f>7-MATCH(Q$1,Analisi!$C465:$I465,0)+1</f>
        <v>#N/A</v>
      </c>
      <c r="R465" s="2" t="e">
        <f>7-MATCH(R$1,Analisi!$C465:$I465,0)+1</f>
        <v>#N/A</v>
      </c>
      <c r="S465" s="2" t="e">
        <f>7-MATCH(S$1,Analisi!$C465:$I465,0)+1</f>
        <v>#N/A</v>
      </c>
    </row>
    <row r="466" spans="1:19" x14ac:dyDescent="0.3">
      <c r="A466" s="1"/>
      <c r="B466" s="1"/>
      <c r="C466" s="1"/>
      <c r="D466" s="1"/>
      <c r="E466" s="1"/>
      <c r="F466" s="1"/>
      <c r="G466" s="1"/>
      <c r="H466" s="1"/>
      <c r="I466" s="1"/>
      <c r="K466" s="2">
        <f t="shared" si="163"/>
        <v>0</v>
      </c>
      <c r="L466" s="2">
        <f t="shared" si="164"/>
        <v>0</v>
      </c>
      <c r="M466" s="2" t="e">
        <f>7-MATCH(M$1,Analisi!$C466:$I466,0)+1</f>
        <v>#N/A</v>
      </c>
      <c r="N466" s="2" t="e">
        <f>7-MATCH(N$1,Analisi!$C466:$I466,0)+1</f>
        <v>#N/A</v>
      </c>
      <c r="O466" s="2" t="e">
        <f>7-MATCH(O$1,Analisi!$C466:$I466,0)+1</f>
        <v>#N/A</v>
      </c>
      <c r="P466" s="2" t="e">
        <f>7-MATCH(P$1,Analisi!$C466:$I466,0)+1</f>
        <v>#N/A</v>
      </c>
      <c r="Q466" s="2" t="e">
        <f>7-MATCH(Q$1,Analisi!$C466:$I466,0)+1</f>
        <v>#N/A</v>
      </c>
      <c r="R466" s="2" t="e">
        <f>7-MATCH(R$1,Analisi!$C466:$I466,0)+1</f>
        <v>#N/A</v>
      </c>
      <c r="S466" s="2" t="e">
        <f>7-MATCH(S$1,Analisi!$C466:$I466,0)+1</f>
        <v>#N/A</v>
      </c>
    </row>
    <row r="467" spans="1:19" x14ac:dyDescent="0.3">
      <c r="A467" s="1"/>
      <c r="B467" s="1"/>
      <c r="C467" s="1"/>
      <c r="D467" s="1"/>
      <c r="E467" s="1"/>
      <c r="F467" s="1"/>
      <c r="G467" s="1"/>
      <c r="H467" s="1"/>
      <c r="I467" s="1"/>
      <c r="K467" s="2">
        <f t="shared" ref="K467:K530" si="167">A467</f>
        <v>0</v>
      </c>
      <c r="L467" s="2">
        <f t="shared" ref="L467:L530" si="168">B467</f>
        <v>0</v>
      </c>
      <c r="M467" s="2" t="e">
        <f>7-MATCH(M$1,Analisi!$C467:$I467,0)+1</f>
        <v>#N/A</v>
      </c>
      <c r="N467" s="2" t="e">
        <f>7-MATCH(N$1,Analisi!$C467:$I467,0)+1</f>
        <v>#N/A</v>
      </c>
      <c r="O467" s="2" t="e">
        <f>7-MATCH(O$1,Analisi!$C467:$I467,0)+1</f>
        <v>#N/A</v>
      </c>
      <c r="P467" s="2" t="e">
        <f>7-MATCH(P$1,Analisi!$C467:$I467,0)+1</f>
        <v>#N/A</v>
      </c>
      <c r="Q467" s="2" t="e">
        <f>7-MATCH(Q$1,Analisi!$C467:$I467,0)+1</f>
        <v>#N/A</v>
      </c>
      <c r="R467" s="2" t="e">
        <f>7-MATCH(R$1,Analisi!$C467:$I467,0)+1</f>
        <v>#N/A</v>
      </c>
      <c r="S467" s="2" t="e">
        <f>7-MATCH(S$1,Analisi!$C467:$I467,0)+1</f>
        <v>#N/A</v>
      </c>
    </row>
    <row r="468" spans="1:19" x14ac:dyDescent="0.3">
      <c r="A468" s="1"/>
      <c r="B468" s="1"/>
      <c r="C468" s="1"/>
      <c r="D468" s="1"/>
      <c r="E468" s="1"/>
      <c r="F468" s="1"/>
      <c r="G468" s="1"/>
      <c r="H468" s="1"/>
      <c r="I468" s="1"/>
      <c r="K468" s="2">
        <f t="shared" si="167"/>
        <v>0</v>
      </c>
      <c r="L468" s="2">
        <f t="shared" si="168"/>
        <v>0</v>
      </c>
      <c r="M468" s="2" t="e">
        <f>7-MATCH(M$1,Analisi!$C468:$I468,0)+1</f>
        <v>#N/A</v>
      </c>
      <c r="N468" s="2" t="e">
        <f>7-MATCH(N$1,Analisi!$C468:$I468,0)+1</f>
        <v>#N/A</v>
      </c>
      <c r="O468" s="2" t="e">
        <f>7-MATCH(O$1,Analisi!$C468:$I468,0)+1</f>
        <v>#N/A</v>
      </c>
      <c r="P468" s="2" t="e">
        <f>7-MATCH(P$1,Analisi!$C468:$I468,0)+1</f>
        <v>#N/A</v>
      </c>
      <c r="Q468" s="2" t="e">
        <f>7-MATCH(Q$1,Analisi!$C468:$I468,0)+1</f>
        <v>#N/A</v>
      </c>
      <c r="R468" s="2" t="e">
        <f>7-MATCH(R$1,Analisi!$C468:$I468,0)+1</f>
        <v>#N/A</v>
      </c>
      <c r="S468" s="2" t="e">
        <f>7-MATCH(S$1,Analisi!$C468:$I468,0)+1</f>
        <v>#N/A</v>
      </c>
    </row>
    <row r="469" spans="1:19" x14ac:dyDescent="0.3">
      <c r="A469" s="1"/>
      <c r="B469" s="1"/>
      <c r="C469" s="1"/>
      <c r="D469" s="1"/>
      <c r="E469" s="1"/>
      <c r="F469" s="1"/>
      <c r="G469" s="1"/>
      <c r="H469" s="1"/>
      <c r="I469" s="1"/>
      <c r="K469" s="2">
        <f t="shared" si="167"/>
        <v>0</v>
      </c>
      <c r="L469" s="2">
        <f t="shared" si="168"/>
        <v>0</v>
      </c>
      <c r="M469" s="2" t="e">
        <f>7-MATCH(M$1,Analisi!$C469:$I469,0)+1</f>
        <v>#N/A</v>
      </c>
      <c r="N469" s="2" t="e">
        <f>7-MATCH(N$1,Analisi!$C469:$I469,0)+1</f>
        <v>#N/A</v>
      </c>
      <c r="O469" s="2" t="e">
        <f>7-MATCH(O$1,Analisi!$C469:$I469,0)+1</f>
        <v>#N/A</v>
      </c>
      <c r="P469" s="2" t="e">
        <f>7-MATCH(P$1,Analisi!$C469:$I469,0)+1</f>
        <v>#N/A</v>
      </c>
      <c r="Q469" s="2" t="e">
        <f>7-MATCH(Q$1,Analisi!$C469:$I469,0)+1</f>
        <v>#N/A</v>
      </c>
      <c r="R469" s="2" t="e">
        <f>7-MATCH(R$1,Analisi!$C469:$I469,0)+1</f>
        <v>#N/A</v>
      </c>
      <c r="S469" s="2" t="e">
        <f>7-MATCH(S$1,Analisi!$C469:$I469,0)+1</f>
        <v>#N/A</v>
      </c>
    </row>
    <row r="470" spans="1:19" x14ac:dyDescent="0.3">
      <c r="A470" s="1"/>
      <c r="B470" s="1"/>
      <c r="C470" s="1"/>
      <c r="D470" s="1"/>
      <c r="E470" s="1"/>
      <c r="F470" s="1"/>
      <c r="G470" s="1"/>
      <c r="H470" s="1"/>
      <c r="I470" s="1"/>
      <c r="K470" s="2">
        <f t="shared" si="167"/>
        <v>0</v>
      </c>
      <c r="L470" s="2">
        <f t="shared" si="168"/>
        <v>0</v>
      </c>
      <c r="M470" s="2" t="e">
        <f>7-MATCH(M$1,Analisi!$C470:$I470,0)+1</f>
        <v>#N/A</v>
      </c>
      <c r="N470" s="2" t="e">
        <f>7-MATCH(N$1,Analisi!$C470:$I470,0)+1</f>
        <v>#N/A</v>
      </c>
      <c r="O470" s="2" t="e">
        <f>7-MATCH(O$1,Analisi!$C470:$I470,0)+1</f>
        <v>#N/A</v>
      </c>
      <c r="P470" s="2" t="e">
        <f>7-MATCH(P$1,Analisi!$C470:$I470,0)+1</f>
        <v>#N/A</v>
      </c>
      <c r="Q470" s="2" t="e">
        <f>7-MATCH(Q$1,Analisi!$C470:$I470,0)+1</f>
        <v>#N/A</v>
      </c>
      <c r="R470" s="2" t="e">
        <f>7-MATCH(R$1,Analisi!$C470:$I470,0)+1</f>
        <v>#N/A</v>
      </c>
      <c r="S470" s="2" t="e">
        <f>7-MATCH(S$1,Analisi!$C470:$I470,0)+1</f>
        <v>#N/A</v>
      </c>
    </row>
    <row r="471" spans="1:19" x14ac:dyDescent="0.3">
      <c r="A471" s="1"/>
      <c r="B471" s="1"/>
      <c r="C471" s="1"/>
      <c r="D471" s="1"/>
      <c r="E471" s="1"/>
      <c r="F471" s="1"/>
      <c r="G471" s="1"/>
      <c r="H471" s="1"/>
      <c r="I471" s="1"/>
      <c r="K471" s="2">
        <f t="shared" si="167"/>
        <v>0</v>
      </c>
      <c r="L471" s="2">
        <f t="shared" si="168"/>
        <v>0</v>
      </c>
      <c r="M471" s="2" t="e">
        <f>7-MATCH(M$1,Analisi!$C471:$I471,0)+1</f>
        <v>#N/A</v>
      </c>
      <c r="N471" s="2" t="e">
        <f>7-MATCH(N$1,Analisi!$C471:$I471,0)+1</f>
        <v>#N/A</v>
      </c>
      <c r="O471" s="2" t="e">
        <f>7-MATCH(O$1,Analisi!$C471:$I471,0)+1</f>
        <v>#N/A</v>
      </c>
      <c r="P471" s="2" t="e">
        <f>7-MATCH(P$1,Analisi!$C471:$I471,0)+1</f>
        <v>#N/A</v>
      </c>
      <c r="Q471" s="2" t="e">
        <f>7-MATCH(Q$1,Analisi!$C471:$I471,0)+1</f>
        <v>#N/A</v>
      </c>
      <c r="R471" s="2" t="e">
        <f>7-MATCH(R$1,Analisi!$C471:$I471,0)+1</f>
        <v>#N/A</v>
      </c>
      <c r="S471" s="2" t="e">
        <f>7-MATCH(S$1,Analisi!$C471:$I471,0)+1</f>
        <v>#N/A</v>
      </c>
    </row>
    <row r="472" spans="1:19" x14ac:dyDescent="0.3">
      <c r="A472" s="1"/>
      <c r="B472" s="1"/>
      <c r="C472" s="1"/>
      <c r="D472" s="1"/>
      <c r="E472" s="1"/>
      <c r="F472" s="1"/>
      <c r="G472" s="1"/>
      <c r="H472" s="1"/>
      <c r="I472" s="1"/>
      <c r="K472" s="2">
        <f t="shared" si="167"/>
        <v>0</v>
      </c>
      <c r="L472" s="2">
        <f t="shared" si="168"/>
        <v>0</v>
      </c>
      <c r="M472" s="2" t="e">
        <f>7-MATCH(M$1,Analisi!$C472:$I472,0)+1</f>
        <v>#N/A</v>
      </c>
      <c r="N472" s="2" t="e">
        <f>7-MATCH(N$1,Analisi!$C472:$I472,0)+1</f>
        <v>#N/A</v>
      </c>
      <c r="O472" s="2" t="e">
        <f>7-MATCH(O$1,Analisi!$C472:$I472,0)+1</f>
        <v>#N/A</v>
      </c>
      <c r="P472" s="2" t="e">
        <f>7-MATCH(P$1,Analisi!$C472:$I472,0)+1</f>
        <v>#N/A</v>
      </c>
      <c r="Q472" s="2" t="e">
        <f>7-MATCH(Q$1,Analisi!$C472:$I472,0)+1</f>
        <v>#N/A</v>
      </c>
      <c r="R472" s="2" t="e">
        <f>7-MATCH(R$1,Analisi!$C472:$I472,0)+1</f>
        <v>#N/A</v>
      </c>
      <c r="S472" s="2" t="e">
        <f>7-MATCH(S$1,Analisi!$C472:$I472,0)+1</f>
        <v>#N/A</v>
      </c>
    </row>
    <row r="473" spans="1:19" x14ac:dyDescent="0.3">
      <c r="A473" s="1"/>
      <c r="B473" s="1"/>
      <c r="C473" s="1"/>
      <c r="D473" s="1"/>
      <c r="E473" s="1"/>
      <c r="F473" s="1"/>
      <c r="G473" s="1"/>
      <c r="H473" s="1"/>
      <c r="I473" s="1"/>
      <c r="K473" s="2">
        <f t="shared" si="167"/>
        <v>0</v>
      </c>
      <c r="L473" s="2">
        <f t="shared" si="168"/>
        <v>0</v>
      </c>
      <c r="M473" s="2" t="e">
        <f>7-MATCH(M$1,Analisi!$C473:$I473,0)+1</f>
        <v>#N/A</v>
      </c>
      <c r="N473" s="2" t="e">
        <f>7-MATCH(N$1,Analisi!$C473:$I473,0)+1</f>
        <v>#N/A</v>
      </c>
      <c r="O473" s="2" t="e">
        <f>7-MATCH(O$1,Analisi!$C473:$I473,0)+1</f>
        <v>#N/A</v>
      </c>
      <c r="P473" s="2" t="e">
        <f>7-MATCH(P$1,Analisi!$C473:$I473,0)+1</f>
        <v>#N/A</v>
      </c>
      <c r="Q473" s="2" t="e">
        <f>7-MATCH(Q$1,Analisi!$C473:$I473,0)+1</f>
        <v>#N/A</v>
      </c>
      <c r="R473" s="2" t="e">
        <f>7-MATCH(R$1,Analisi!$C473:$I473,0)+1</f>
        <v>#N/A</v>
      </c>
      <c r="S473" s="2" t="e">
        <f>7-MATCH(S$1,Analisi!$C473:$I473,0)+1</f>
        <v>#N/A</v>
      </c>
    </row>
    <row r="474" spans="1:19" x14ac:dyDescent="0.3">
      <c r="A474" s="1"/>
      <c r="B474" s="1"/>
      <c r="C474" s="1"/>
      <c r="D474" s="1"/>
      <c r="E474" s="1"/>
      <c r="F474" s="1"/>
      <c r="G474" s="1"/>
      <c r="H474" s="1"/>
      <c r="I474" s="1"/>
      <c r="K474" s="2">
        <f t="shared" si="167"/>
        <v>0</v>
      </c>
      <c r="L474" s="2">
        <f t="shared" si="168"/>
        <v>0</v>
      </c>
      <c r="M474" s="2" t="e">
        <f>7-MATCH(M$1,Analisi!$C474:$I474,0)+1</f>
        <v>#N/A</v>
      </c>
      <c r="N474" s="2" t="e">
        <f>7-MATCH(N$1,Analisi!$C474:$I474,0)+1</f>
        <v>#N/A</v>
      </c>
      <c r="O474" s="2" t="e">
        <f>7-MATCH(O$1,Analisi!$C474:$I474,0)+1</f>
        <v>#N/A</v>
      </c>
      <c r="P474" s="2" t="e">
        <f>7-MATCH(P$1,Analisi!$C474:$I474,0)+1</f>
        <v>#N/A</v>
      </c>
      <c r="Q474" s="2" t="e">
        <f>7-MATCH(Q$1,Analisi!$C474:$I474,0)+1</f>
        <v>#N/A</v>
      </c>
      <c r="R474" s="2" t="e">
        <f>7-MATCH(R$1,Analisi!$C474:$I474,0)+1</f>
        <v>#N/A</v>
      </c>
      <c r="S474" s="2" t="e">
        <f>7-MATCH(S$1,Analisi!$C474:$I474,0)+1</f>
        <v>#N/A</v>
      </c>
    </row>
    <row r="475" spans="1:19" x14ac:dyDescent="0.3">
      <c r="A475" s="1"/>
      <c r="B475" s="1"/>
      <c r="C475" s="1"/>
      <c r="D475" s="1"/>
      <c r="E475" s="1"/>
      <c r="F475" s="1"/>
      <c r="G475" s="1"/>
      <c r="H475" s="1"/>
      <c r="I475" s="1"/>
      <c r="K475" s="2">
        <f t="shared" si="167"/>
        <v>0</v>
      </c>
      <c r="L475" s="2">
        <f t="shared" si="168"/>
        <v>0</v>
      </c>
      <c r="M475" s="2" t="e">
        <f>7-MATCH(M$1,Analisi!$C475:$I475,0)+1</f>
        <v>#N/A</v>
      </c>
      <c r="N475" s="2" t="e">
        <f>7-MATCH(N$1,Analisi!$C475:$I475,0)+1</f>
        <v>#N/A</v>
      </c>
      <c r="O475" s="2" t="e">
        <f>7-MATCH(O$1,Analisi!$C475:$I475,0)+1</f>
        <v>#N/A</v>
      </c>
      <c r="P475" s="2" t="e">
        <f>7-MATCH(P$1,Analisi!$C475:$I475,0)+1</f>
        <v>#N/A</v>
      </c>
      <c r="Q475" s="2" t="e">
        <f>7-MATCH(Q$1,Analisi!$C475:$I475,0)+1</f>
        <v>#N/A</v>
      </c>
      <c r="R475" s="2" t="e">
        <f>7-MATCH(R$1,Analisi!$C475:$I475,0)+1</f>
        <v>#N/A</v>
      </c>
      <c r="S475" s="2" t="e">
        <f>7-MATCH(S$1,Analisi!$C475:$I475,0)+1</f>
        <v>#N/A</v>
      </c>
    </row>
    <row r="476" spans="1:19" x14ac:dyDescent="0.3">
      <c r="A476" s="1"/>
      <c r="B476" s="1"/>
      <c r="C476" s="1"/>
      <c r="D476" s="1"/>
      <c r="E476" s="1"/>
      <c r="F476" s="1"/>
      <c r="G476" s="1"/>
      <c r="H476" s="1"/>
      <c r="I476" s="1"/>
      <c r="K476" s="2">
        <f t="shared" si="167"/>
        <v>0</v>
      </c>
      <c r="L476" s="2">
        <f t="shared" si="168"/>
        <v>0</v>
      </c>
      <c r="M476" s="2" t="e">
        <f>7-MATCH(M$1,Analisi!$C476:$I476,0)+1</f>
        <v>#N/A</v>
      </c>
      <c r="N476" s="2" t="e">
        <f>7-MATCH(N$1,Analisi!$C476:$I476,0)+1</f>
        <v>#N/A</v>
      </c>
      <c r="O476" s="2" t="e">
        <f>7-MATCH(O$1,Analisi!$C476:$I476,0)+1</f>
        <v>#N/A</v>
      </c>
      <c r="P476" s="2" t="e">
        <f>7-MATCH(P$1,Analisi!$C476:$I476,0)+1</f>
        <v>#N/A</v>
      </c>
      <c r="Q476" s="2" t="e">
        <f>7-MATCH(Q$1,Analisi!$C476:$I476,0)+1</f>
        <v>#N/A</v>
      </c>
      <c r="R476" s="2" t="e">
        <f>7-MATCH(R$1,Analisi!$C476:$I476,0)+1</f>
        <v>#N/A</v>
      </c>
      <c r="S476" s="2" t="e">
        <f>7-MATCH(S$1,Analisi!$C476:$I476,0)+1</f>
        <v>#N/A</v>
      </c>
    </row>
    <row r="477" spans="1:19" x14ac:dyDescent="0.3">
      <c r="A477" s="1"/>
      <c r="B477" s="1"/>
      <c r="C477" s="1"/>
      <c r="D477" s="1"/>
      <c r="E477" s="1"/>
      <c r="F477" s="1"/>
      <c r="G477" s="1"/>
      <c r="H477" s="1"/>
      <c r="I477" s="1"/>
      <c r="K477" s="2">
        <f t="shared" si="167"/>
        <v>0</v>
      </c>
      <c r="L477" s="2">
        <f t="shared" si="168"/>
        <v>0</v>
      </c>
      <c r="M477" s="2" t="e">
        <f>7-MATCH(M$1,Analisi!$C477:$I477,0)+1</f>
        <v>#N/A</v>
      </c>
      <c r="N477" s="2" t="e">
        <f>7-MATCH(N$1,Analisi!$C477:$I477,0)+1</f>
        <v>#N/A</v>
      </c>
      <c r="O477" s="2" t="e">
        <f>7-MATCH(O$1,Analisi!$C477:$I477,0)+1</f>
        <v>#N/A</v>
      </c>
      <c r="P477" s="2" t="e">
        <f>7-MATCH(P$1,Analisi!$C477:$I477,0)+1</f>
        <v>#N/A</v>
      </c>
      <c r="Q477" s="2" t="e">
        <f>7-MATCH(Q$1,Analisi!$C477:$I477,0)+1</f>
        <v>#N/A</v>
      </c>
      <c r="R477" s="2" t="e">
        <f>7-MATCH(R$1,Analisi!$C477:$I477,0)+1</f>
        <v>#N/A</v>
      </c>
      <c r="S477" s="2" t="e">
        <f>7-MATCH(S$1,Analisi!$C477:$I477,0)+1</f>
        <v>#N/A</v>
      </c>
    </row>
    <row r="478" spans="1:19" x14ac:dyDescent="0.3">
      <c r="A478" s="1"/>
      <c r="B478" s="1"/>
      <c r="C478" s="1"/>
      <c r="D478" s="1"/>
      <c r="E478" s="1"/>
      <c r="F478" s="1"/>
      <c r="G478" s="1"/>
      <c r="H478" s="1"/>
      <c r="I478" s="1"/>
      <c r="K478" s="2">
        <f t="shared" si="167"/>
        <v>0</v>
      </c>
      <c r="L478" s="2">
        <f t="shared" si="168"/>
        <v>0</v>
      </c>
      <c r="M478" s="2" t="e">
        <f>7-MATCH(M$1,Analisi!$C478:$I478,0)+1</f>
        <v>#N/A</v>
      </c>
      <c r="N478" s="2" t="e">
        <f>7-MATCH(N$1,Analisi!$C478:$I478,0)+1</f>
        <v>#N/A</v>
      </c>
      <c r="O478" s="2" t="e">
        <f>7-MATCH(O$1,Analisi!$C478:$I478,0)+1</f>
        <v>#N/A</v>
      </c>
      <c r="P478" s="2" t="e">
        <f>7-MATCH(P$1,Analisi!$C478:$I478,0)+1</f>
        <v>#N/A</v>
      </c>
      <c r="Q478" s="2" t="e">
        <f>7-MATCH(Q$1,Analisi!$C478:$I478,0)+1</f>
        <v>#N/A</v>
      </c>
      <c r="R478" s="2" t="e">
        <f>7-MATCH(R$1,Analisi!$C478:$I478,0)+1</f>
        <v>#N/A</v>
      </c>
      <c r="S478" s="2" t="e">
        <f>7-MATCH(S$1,Analisi!$C478:$I478,0)+1</f>
        <v>#N/A</v>
      </c>
    </row>
    <row r="479" spans="1:19" x14ac:dyDescent="0.3">
      <c r="A479" s="1"/>
      <c r="B479" s="1"/>
      <c r="C479" s="1"/>
      <c r="D479" s="1"/>
      <c r="E479" s="1"/>
      <c r="F479" s="1"/>
      <c r="G479" s="1"/>
      <c r="H479" s="1"/>
      <c r="I479" s="1"/>
      <c r="K479" s="2">
        <f t="shared" si="167"/>
        <v>0</v>
      </c>
      <c r="L479" s="2">
        <f t="shared" si="168"/>
        <v>0</v>
      </c>
      <c r="M479" s="2" t="e">
        <f>7-MATCH(M$1,Analisi!$C479:$I479,0)+1</f>
        <v>#N/A</v>
      </c>
      <c r="N479" s="2" t="e">
        <f>7-MATCH(N$1,Analisi!$C479:$I479,0)+1</f>
        <v>#N/A</v>
      </c>
      <c r="O479" s="2" t="e">
        <f>7-MATCH(O$1,Analisi!$C479:$I479,0)+1</f>
        <v>#N/A</v>
      </c>
      <c r="P479" s="2" t="e">
        <f>7-MATCH(P$1,Analisi!$C479:$I479,0)+1</f>
        <v>#N/A</v>
      </c>
      <c r="Q479" s="2" t="e">
        <f>7-MATCH(Q$1,Analisi!$C479:$I479,0)+1</f>
        <v>#N/A</v>
      </c>
      <c r="R479" s="2" t="e">
        <f>7-MATCH(R$1,Analisi!$C479:$I479,0)+1</f>
        <v>#N/A</v>
      </c>
      <c r="S479" s="2" t="e">
        <f>7-MATCH(S$1,Analisi!$C479:$I479,0)+1</f>
        <v>#N/A</v>
      </c>
    </row>
    <row r="480" spans="1:19" x14ac:dyDescent="0.3">
      <c r="A480" s="1"/>
      <c r="B480" s="1"/>
      <c r="C480" s="1"/>
      <c r="D480" s="1"/>
      <c r="E480" s="1"/>
      <c r="F480" s="1"/>
      <c r="G480" s="1"/>
      <c r="H480" s="1"/>
      <c r="I480" s="1"/>
      <c r="K480" s="2">
        <f t="shared" si="167"/>
        <v>0</v>
      </c>
      <c r="L480" s="2">
        <f t="shared" si="168"/>
        <v>0</v>
      </c>
      <c r="M480" s="2" t="e">
        <f>7-MATCH(M$1,Analisi!$C480:$I480,0)+1</f>
        <v>#N/A</v>
      </c>
      <c r="N480" s="2" t="e">
        <f>7-MATCH(N$1,Analisi!$C480:$I480,0)+1</f>
        <v>#N/A</v>
      </c>
      <c r="O480" s="2" t="e">
        <f>7-MATCH(O$1,Analisi!$C480:$I480,0)+1</f>
        <v>#N/A</v>
      </c>
      <c r="P480" s="2" t="e">
        <f>7-MATCH(P$1,Analisi!$C480:$I480,0)+1</f>
        <v>#N/A</v>
      </c>
      <c r="Q480" s="2" t="e">
        <f>7-MATCH(Q$1,Analisi!$C480:$I480,0)+1</f>
        <v>#N/A</v>
      </c>
      <c r="R480" s="2" t="e">
        <f>7-MATCH(R$1,Analisi!$C480:$I480,0)+1</f>
        <v>#N/A</v>
      </c>
      <c r="S480" s="2" t="e">
        <f>7-MATCH(S$1,Analisi!$C480:$I480,0)+1</f>
        <v>#N/A</v>
      </c>
    </row>
    <row r="481" spans="1:19" x14ac:dyDescent="0.3">
      <c r="A481" s="1"/>
      <c r="B481" s="1"/>
      <c r="C481" s="1"/>
      <c r="D481" s="1"/>
      <c r="E481" s="1"/>
      <c r="F481" s="1"/>
      <c r="G481" s="1"/>
      <c r="H481" s="1"/>
      <c r="I481" s="1"/>
      <c r="K481" s="2">
        <f t="shared" si="167"/>
        <v>0</v>
      </c>
      <c r="L481" s="2">
        <f t="shared" si="168"/>
        <v>0</v>
      </c>
      <c r="M481" s="2" t="e">
        <f>7-MATCH(M$1,Analisi!$C481:$I481,0)+1</f>
        <v>#N/A</v>
      </c>
      <c r="N481" s="2" t="e">
        <f>7-MATCH(N$1,Analisi!$C481:$I481,0)+1</f>
        <v>#N/A</v>
      </c>
      <c r="O481" s="2" t="e">
        <f>7-MATCH(O$1,Analisi!$C481:$I481,0)+1</f>
        <v>#N/A</v>
      </c>
      <c r="P481" s="2" t="e">
        <f>7-MATCH(P$1,Analisi!$C481:$I481,0)+1</f>
        <v>#N/A</v>
      </c>
      <c r="Q481" s="2" t="e">
        <f>7-MATCH(Q$1,Analisi!$C481:$I481,0)+1</f>
        <v>#N/A</v>
      </c>
      <c r="R481" s="2" t="e">
        <f>7-MATCH(R$1,Analisi!$C481:$I481,0)+1</f>
        <v>#N/A</v>
      </c>
      <c r="S481" s="2" t="e">
        <f>7-MATCH(S$1,Analisi!$C481:$I481,0)+1</f>
        <v>#N/A</v>
      </c>
    </row>
    <row r="482" spans="1:19" x14ac:dyDescent="0.3">
      <c r="A482" s="1"/>
      <c r="B482" s="1"/>
      <c r="C482" s="1"/>
      <c r="D482" s="1"/>
      <c r="E482" s="1"/>
      <c r="F482" s="1"/>
      <c r="G482" s="1"/>
      <c r="H482" s="1"/>
      <c r="I482" s="1"/>
      <c r="K482" s="2">
        <f t="shared" si="167"/>
        <v>0</v>
      </c>
      <c r="L482" s="2">
        <f t="shared" si="168"/>
        <v>0</v>
      </c>
      <c r="M482" s="2" t="e">
        <f>7-MATCH(M$1,Analisi!$C482:$I482,0)+1</f>
        <v>#N/A</v>
      </c>
      <c r="N482" s="2" t="e">
        <f>7-MATCH(N$1,Analisi!$C482:$I482,0)+1</f>
        <v>#N/A</v>
      </c>
      <c r="O482" s="2" t="e">
        <f>7-MATCH(O$1,Analisi!$C482:$I482,0)+1</f>
        <v>#N/A</v>
      </c>
      <c r="P482" s="2" t="e">
        <f>7-MATCH(P$1,Analisi!$C482:$I482,0)+1</f>
        <v>#N/A</v>
      </c>
      <c r="Q482" s="2" t="e">
        <f>7-MATCH(Q$1,Analisi!$C482:$I482,0)+1</f>
        <v>#N/A</v>
      </c>
      <c r="R482" s="2" t="e">
        <f>7-MATCH(R$1,Analisi!$C482:$I482,0)+1</f>
        <v>#N/A</v>
      </c>
      <c r="S482" s="2" t="e">
        <f>7-MATCH(S$1,Analisi!$C482:$I482,0)+1</f>
        <v>#N/A</v>
      </c>
    </row>
    <row r="483" spans="1:19" x14ac:dyDescent="0.3">
      <c r="A483" s="1"/>
      <c r="B483" s="1"/>
      <c r="C483" s="1"/>
      <c r="D483" s="1"/>
      <c r="E483" s="1"/>
      <c r="F483" s="1"/>
      <c r="G483" s="1"/>
      <c r="H483" s="1"/>
      <c r="I483" s="1"/>
      <c r="K483" s="2">
        <f t="shared" si="167"/>
        <v>0</v>
      </c>
      <c r="L483" s="2">
        <f t="shared" si="168"/>
        <v>0</v>
      </c>
      <c r="M483" s="2" t="e">
        <f>7-MATCH(M$1,Analisi!$C483:$I483,0)+1</f>
        <v>#N/A</v>
      </c>
      <c r="N483" s="2" t="e">
        <f>7-MATCH(N$1,Analisi!$C483:$I483,0)+1</f>
        <v>#N/A</v>
      </c>
      <c r="O483" s="2" t="e">
        <f>7-MATCH(O$1,Analisi!$C483:$I483,0)+1</f>
        <v>#N/A</v>
      </c>
      <c r="P483" s="2" t="e">
        <f>7-MATCH(P$1,Analisi!$C483:$I483,0)+1</f>
        <v>#N/A</v>
      </c>
      <c r="Q483" s="2" t="e">
        <f>7-MATCH(Q$1,Analisi!$C483:$I483,0)+1</f>
        <v>#N/A</v>
      </c>
      <c r="R483" s="2" t="e">
        <f>7-MATCH(R$1,Analisi!$C483:$I483,0)+1</f>
        <v>#N/A</v>
      </c>
      <c r="S483" s="2" t="e">
        <f>7-MATCH(S$1,Analisi!$C483:$I483,0)+1</f>
        <v>#N/A</v>
      </c>
    </row>
    <row r="484" spans="1:19" x14ac:dyDescent="0.3">
      <c r="A484" s="1"/>
      <c r="B484" s="1"/>
      <c r="C484" s="1"/>
      <c r="D484" s="1"/>
      <c r="E484" s="1"/>
      <c r="F484" s="1"/>
      <c r="G484" s="1"/>
      <c r="H484" s="1"/>
      <c r="I484" s="1"/>
      <c r="K484" s="2">
        <f t="shared" si="167"/>
        <v>0</v>
      </c>
      <c r="L484" s="2">
        <f t="shared" si="168"/>
        <v>0</v>
      </c>
      <c r="M484" s="2" t="e">
        <f>7-MATCH(M$1,Analisi!$C484:$I484,0)+1</f>
        <v>#N/A</v>
      </c>
      <c r="N484" s="2" t="e">
        <f>7-MATCH(N$1,Analisi!$C484:$I484,0)+1</f>
        <v>#N/A</v>
      </c>
      <c r="O484" s="2" t="e">
        <f>7-MATCH(O$1,Analisi!$C484:$I484,0)+1</f>
        <v>#N/A</v>
      </c>
      <c r="P484" s="2" t="e">
        <f>7-MATCH(P$1,Analisi!$C484:$I484,0)+1</f>
        <v>#N/A</v>
      </c>
      <c r="Q484" s="2" t="e">
        <f>7-MATCH(Q$1,Analisi!$C484:$I484,0)+1</f>
        <v>#N/A</v>
      </c>
      <c r="R484" s="2" t="e">
        <f>7-MATCH(R$1,Analisi!$C484:$I484,0)+1</f>
        <v>#N/A</v>
      </c>
      <c r="S484" s="2" t="e">
        <f>7-MATCH(S$1,Analisi!$C484:$I484,0)+1</f>
        <v>#N/A</v>
      </c>
    </row>
    <row r="485" spans="1:19" x14ac:dyDescent="0.3">
      <c r="A485" s="1"/>
      <c r="B485" s="1"/>
      <c r="C485" s="1"/>
      <c r="D485" s="1"/>
      <c r="E485" s="1"/>
      <c r="F485" s="1"/>
      <c r="G485" s="1"/>
      <c r="H485" s="1"/>
      <c r="I485" s="1"/>
      <c r="K485" s="2">
        <f t="shared" si="167"/>
        <v>0</v>
      </c>
      <c r="L485" s="2">
        <f t="shared" si="168"/>
        <v>0</v>
      </c>
      <c r="M485" s="2" t="e">
        <f>7-MATCH(M$1,Analisi!$C485:$I485,0)+1</f>
        <v>#N/A</v>
      </c>
      <c r="N485" s="2" t="e">
        <f>7-MATCH(N$1,Analisi!$C485:$I485,0)+1</f>
        <v>#N/A</v>
      </c>
      <c r="O485" s="2" t="e">
        <f>7-MATCH(O$1,Analisi!$C485:$I485,0)+1</f>
        <v>#N/A</v>
      </c>
      <c r="P485" s="2" t="e">
        <f>7-MATCH(P$1,Analisi!$C485:$I485,0)+1</f>
        <v>#N/A</v>
      </c>
      <c r="Q485" s="2" t="e">
        <f>7-MATCH(Q$1,Analisi!$C485:$I485,0)+1</f>
        <v>#N/A</v>
      </c>
      <c r="R485" s="2" t="e">
        <f>7-MATCH(R$1,Analisi!$C485:$I485,0)+1</f>
        <v>#N/A</v>
      </c>
      <c r="S485" s="2" t="e">
        <f>7-MATCH(S$1,Analisi!$C485:$I485,0)+1</f>
        <v>#N/A</v>
      </c>
    </row>
    <row r="486" spans="1:19" x14ac:dyDescent="0.3">
      <c r="A486" s="1"/>
      <c r="B486" s="1"/>
      <c r="C486" s="1"/>
      <c r="D486" s="1"/>
      <c r="E486" s="1"/>
      <c r="F486" s="1"/>
      <c r="G486" s="1"/>
      <c r="H486" s="1"/>
      <c r="I486" s="1"/>
      <c r="K486" s="2">
        <f t="shared" si="167"/>
        <v>0</v>
      </c>
      <c r="L486" s="2">
        <f t="shared" si="168"/>
        <v>0</v>
      </c>
      <c r="M486" s="2" t="e">
        <f>7-MATCH(M$1,Analisi!$C486:$I486,0)+1</f>
        <v>#N/A</v>
      </c>
      <c r="N486" s="2" t="e">
        <f>7-MATCH(N$1,Analisi!$C486:$I486,0)+1</f>
        <v>#N/A</v>
      </c>
      <c r="O486" s="2" t="e">
        <f>7-MATCH(O$1,Analisi!$C486:$I486,0)+1</f>
        <v>#N/A</v>
      </c>
      <c r="P486" s="2" t="e">
        <f>7-MATCH(P$1,Analisi!$C486:$I486,0)+1</f>
        <v>#N/A</v>
      </c>
      <c r="Q486" s="2" t="e">
        <f>7-MATCH(Q$1,Analisi!$C486:$I486,0)+1</f>
        <v>#N/A</v>
      </c>
      <c r="R486" s="2" t="e">
        <f>7-MATCH(R$1,Analisi!$C486:$I486,0)+1</f>
        <v>#N/A</v>
      </c>
      <c r="S486" s="2" t="e">
        <f>7-MATCH(S$1,Analisi!$C486:$I486,0)+1</f>
        <v>#N/A</v>
      </c>
    </row>
    <row r="487" spans="1:19" x14ac:dyDescent="0.3">
      <c r="A487" s="1"/>
      <c r="B487" s="1"/>
      <c r="C487" s="1"/>
      <c r="D487" s="1"/>
      <c r="E487" s="1"/>
      <c r="F487" s="1"/>
      <c r="G487" s="1"/>
      <c r="H487" s="1"/>
      <c r="I487" s="1"/>
      <c r="K487" s="2">
        <f t="shared" si="167"/>
        <v>0</v>
      </c>
      <c r="L487" s="2">
        <f t="shared" si="168"/>
        <v>0</v>
      </c>
      <c r="M487" s="2" t="e">
        <f>7-MATCH(M$1,Analisi!$C487:$I487,0)+1</f>
        <v>#N/A</v>
      </c>
      <c r="N487" s="2" t="e">
        <f>7-MATCH(N$1,Analisi!$C487:$I487,0)+1</f>
        <v>#N/A</v>
      </c>
      <c r="O487" s="2" t="e">
        <f>7-MATCH(O$1,Analisi!$C487:$I487,0)+1</f>
        <v>#N/A</v>
      </c>
      <c r="P487" s="2" t="e">
        <f>7-MATCH(P$1,Analisi!$C487:$I487,0)+1</f>
        <v>#N/A</v>
      </c>
      <c r="Q487" s="2" t="e">
        <f>7-MATCH(Q$1,Analisi!$C487:$I487,0)+1</f>
        <v>#N/A</v>
      </c>
      <c r="R487" s="2" t="e">
        <f>7-MATCH(R$1,Analisi!$C487:$I487,0)+1</f>
        <v>#N/A</v>
      </c>
      <c r="S487" s="2" t="e">
        <f>7-MATCH(S$1,Analisi!$C487:$I487,0)+1</f>
        <v>#N/A</v>
      </c>
    </row>
    <row r="488" spans="1:19" x14ac:dyDescent="0.3">
      <c r="A488" s="1"/>
      <c r="B488" s="1"/>
      <c r="C488" s="1"/>
      <c r="D488" s="1"/>
      <c r="E488" s="1"/>
      <c r="F488" s="1"/>
      <c r="G488" s="1"/>
      <c r="H488" s="1"/>
      <c r="I488" s="1"/>
      <c r="K488" s="2">
        <f t="shared" si="167"/>
        <v>0</v>
      </c>
      <c r="L488" s="2">
        <f t="shared" si="168"/>
        <v>0</v>
      </c>
      <c r="M488" s="2" t="e">
        <f>7-MATCH(M$1,Analisi!$C488:$I488,0)+1</f>
        <v>#N/A</v>
      </c>
      <c r="N488" s="2" t="e">
        <f>7-MATCH(N$1,Analisi!$C488:$I488,0)+1</f>
        <v>#N/A</v>
      </c>
      <c r="O488" s="2" t="e">
        <f>7-MATCH(O$1,Analisi!$C488:$I488,0)+1</f>
        <v>#N/A</v>
      </c>
      <c r="P488" s="2" t="e">
        <f>7-MATCH(P$1,Analisi!$C488:$I488,0)+1</f>
        <v>#N/A</v>
      </c>
      <c r="Q488" s="2" t="e">
        <f>7-MATCH(Q$1,Analisi!$C488:$I488,0)+1</f>
        <v>#N/A</v>
      </c>
      <c r="R488" s="2" t="e">
        <f>7-MATCH(R$1,Analisi!$C488:$I488,0)+1</f>
        <v>#N/A</v>
      </c>
      <c r="S488" s="2" t="e">
        <f>7-MATCH(S$1,Analisi!$C488:$I488,0)+1</f>
        <v>#N/A</v>
      </c>
    </row>
    <row r="489" spans="1:19" x14ac:dyDescent="0.3">
      <c r="A489" s="1"/>
      <c r="B489" s="1"/>
      <c r="C489" s="1"/>
      <c r="D489" s="1"/>
      <c r="E489" s="1"/>
      <c r="F489" s="1"/>
      <c r="G489" s="1"/>
      <c r="H489" s="1"/>
      <c r="I489" s="1"/>
      <c r="K489" s="2">
        <f t="shared" si="167"/>
        <v>0</v>
      </c>
      <c r="L489" s="2">
        <f t="shared" si="168"/>
        <v>0</v>
      </c>
      <c r="M489" s="2" t="e">
        <f>7-MATCH(M$1,Analisi!$C489:$I489,0)+1</f>
        <v>#N/A</v>
      </c>
      <c r="N489" s="2" t="e">
        <f>7-MATCH(N$1,Analisi!$C489:$I489,0)+1</f>
        <v>#N/A</v>
      </c>
      <c r="O489" s="2" t="e">
        <f>7-MATCH(O$1,Analisi!$C489:$I489,0)+1</f>
        <v>#N/A</v>
      </c>
      <c r="P489" s="2" t="e">
        <f>7-MATCH(P$1,Analisi!$C489:$I489,0)+1</f>
        <v>#N/A</v>
      </c>
      <c r="Q489" s="2" t="e">
        <f>7-MATCH(Q$1,Analisi!$C489:$I489,0)+1</f>
        <v>#N/A</v>
      </c>
      <c r="R489" s="2" t="e">
        <f>7-MATCH(R$1,Analisi!$C489:$I489,0)+1</f>
        <v>#N/A</v>
      </c>
      <c r="S489" s="2" t="e">
        <f>7-MATCH(S$1,Analisi!$C489:$I489,0)+1</f>
        <v>#N/A</v>
      </c>
    </row>
    <row r="490" spans="1:19" x14ac:dyDescent="0.3">
      <c r="A490" s="1"/>
      <c r="B490" s="1"/>
      <c r="C490" s="1"/>
      <c r="D490" s="1"/>
      <c r="E490" s="1"/>
      <c r="F490" s="1"/>
      <c r="G490" s="1"/>
      <c r="H490" s="1"/>
      <c r="I490" s="1"/>
      <c r="K490" s="2">
        <f t="shared" si="167"/>
        <v>0</v>
      </c>
      <c r="L490" s="2">
        <f t="shared" si="168"/>
        <v>0</v>
      </c>
      <c r="M490" s="2" t="e">
        <f>7-MATCH(M$1,Analisi!$C490:$I490,0)+1</f>
        <v>#N/A</v>
      </c>
      <c r="N490" s="2" t="e">
        <f>7-MATCH(N$1,Analisi!$C490:$I490,0)+1</f>
        <v>#N/A</v>
      </c>
      <c r="O490" s="2" t="e">
        <f>7-MATCH(O$1,Analisi!$C490:$I490,0)+1</f>
        <v>#N/A</v>
      </c>
      <c r="P490" s="2" t="e">
        <f>7-MATCH(P$1,Analisi!$C490:$I490,0)+1</f>
        <v>#N/A</v>
      </c>
      <c r="Q490" s="2" t="e">
        <f>7-MATCH(Q$1,Analisi!$C490:$I490,0)+1</f>
        <v>#N/A</v>
      </c>
      <c r="R490" s="2" t="e">
        <f>7-MATCH(R$1,Analisi!$C490:$I490,0)+1</f>
        <v>#N/A</v>
      </c>
      <c r="S490" s="2" t="e">
        <f>7-MATCH(S$1,Analisi!$C490:$I490,0)+1</f>
        <v>#N/A</v>
      </c>
    </row>
    <row r="491" spans="1:19" x14ac:dyDescent="0.3">
      <c r="A491" s="1"/>
      <c r="B491" s="1"/>
      <c r="C491" s="1"/>
      <c r="D491" s="1"/>
      <c r="E491" s="1"/>
      <c r="F491" s="1"/>
      <c r="G491" s="1"/>
      <c r="H491" s="1"/>
      <c r="I491" s="1"/>
      <c r="K491" s="2">
        <f t="shared" si="167"/>
        <v>0</v>
      </c>
      <c r="L491" s="2">
        <f t="shared" si="168"/>
        <v>0</v>
      </c>
      <c r="M491" s="2" t="e">
        <f>7-MATCH(M$1,Analisi!$C491:$I491,0)+1</f>
        <v>#N/A</v>
      </c>
      <c r="N491" s="2" t="e">
        <f>7-MATCH(N$1,Analisi!$C491:$I491,0)+1</f>
        <v>#N/A</v>
      </c>
      <c r="O491" s="2" t="e">
        <f>7-MATCH(O$1,Analisi!$C491:$I491,0)+1</f>
        <v>#N/A</v>
      </c>
      <c r="P491" s="2" t="e">
        <f>7-MATCH(P$1,Analisi!$C491:$I491,0)+1</f>
        <v>#N/A</v>
      </c>
      <c r="Q491" s="2" t="e">
        <f>7-MATCH(Q$1,Analisi!$C491:$I491,0)+1</f>
        <v>#N/A</v>
      </c>
      <c r="R491" s="2" t="e">
        <f>7-MATCH(R$1,Analisi!$C491:$I491,0)+1</f>
        <v>#N/A</v>
      </c>
      <c r="S491" s="2" t="e">
        <f>7-MATCH(S$1,Analisi!$C491:$I491,0)+1</f>
        <v>#N/A</v>
      </c>
    </row>
    <row r="492" spans="1:19" x14ac:dyDescent="0.3">
      <c r="A492" s="1"/>
      <c r="B492" s="1"/>
      <c r="C492" s="1"/>
      <c r="D492" s="1"/>
      <c r="E492" s="1"/>
      <c r="F492" s="1"/>
      <c r="G492" s="1"/>
      <c r="H492" s="1"/>
      <c r="I492" s="1"/>
      <c r="K492" s="2">
        <f t="shared" si="167"/>
        <v>0</v>
      </c>
      <c r="L492" s="2">
        <f t="shared" si="168"/>
        <v>0</v>
      </c>
      <c r="M492" s="2" t="e">
        <f>7-MATCH(M$1,Analisi!$C492:$I492,0)+1</f>
        <v>#N/A</v>
      </c>
      <c r="N492" s="2" t="e">
        <f>7-MATCH(N$1,Analisi!$C492:$I492,0)+1</f>
        <v>#N/A</v>
      </c>
      <c r="O492" s="2" t="e">
        <f>7-MATCH(O$1,Analisi!$C492:$I492,0)+1</f>
        <v>#N/A</v>
      </c>
      <c r="P492" s="2" t="e">
        <f>7-MATCH(P$1,Analisi!$C492:$I492,0)+1</f>
        <v>#N/A</v>
      </c>
      <c r="Q492" s="2" t="e">
        <f>7-MATCH(Q$1,Analisi!$C492:$I492,0)+1</f>
        <v>#N/A</v>
      </c>
      <c r="R492" s="2" t="e">
        <f>7-MATCH(R$1,Analisi!$C492:$I492,0)+1</f>
        <v>#N/A</v>
      </c>
      <c r="S492" s="2" t="e">
        <f>7-MATCH(S$1,Analisi!$C492:$I492,0)+1</f>
        <v>#N/A</v>
      </c>
    </row>
    <row r="493" spans="1:19" x14ac:dyDescent="0.3">
      <c r="A493" s="1"/>
      <c r="B493" s="1"/>
      <c r="C493" s="1"/>
      <c r="D493" s="1"/>
      <c r="E493" s="1"/>
      <c r="F493" s="1"/>
      <c r="G493" s="1"/>
      <c r="H493" s="1"/>
      <c r="I493" s="1"/>
      <c r="K493" s="2">
        <f t="shared" si="167"/>
        <v>0</v>
      </c>
      <c r="L493" s="2">
        <f t="shared" si="168"/>
        <v>0</v>
      </c>
      <c r="M493" s="2" t="e">
        <f>7-MATCH(M$1,Analisi!$C493:$I493,0)+1</f>
        <v>#N/A</v>
      </c>
      <c r="N493" s="2" t="e">
        <f>7-MATCH(N$1,Analisi!$C493:$I493,0)+1</f>
        <v>#N/A</v>
      </c>
      <c r="O493" s="2" t="e">
        <f>7-MATCH(O$1,Analisi!$C493:$I493,0)+1</f>
        <v>#N/A</v>
      </c>
      <c r="P493" s="2" t="e">
        <f>7-MATCH(P$1,Analisi!$C493:$I493,0)+1</f>
        <v>#N/A</v>
      </c>
      <c r="Q493" s="2" t="e">
        <f>7-MATCH(Q$1,Analisi!$C493:$I493,0)+1</f>
        <v>#N/A</v>
      </c>
      <c r="R493" s="2" t="e">
        <f>7-MATCH(R$1,Analisi!$C493:$I493,0)+1</f>
        <v>#N/A</v>
      </c>
      <c r="S493" s="2" t="e">
        <f>7-MATCH(S$1,Analisi!$C493:$I493,0)+1</f>
        <v>#N/A</v>
      </c>
    </row>
    <row r="494" spans="1:19" x14ac:dyDescent="0.3">
      <c r="A494" s="1"/>
      <c r="B494" s="1"/>
      <c r="C494" s="1"/>
      <c r="D494" s="1"/>
      <c r="E494" s="1"/>
      <c r="F494" s="1"/>
      <c r="G494" s="1"/>
      <c r="H494" s="1"/>
      <c r="I494" s="1"/>
      <c r="K494" s="2">
        <f t="shared" si="167"/>
        <v>0</v>
      </c>
      <c r="L494" s="2">
        <f t="shared" si="168"/>
        <v>0</v>
      </c>
      <c r="M494" s="2"/>
      <c r="N494" s="2"/>
      <c r="O494" s="2"/>
      <c r="P494" s="2"/>
      <c r="Q494" s="2"/>
      <c r="R494" s="2"/>
      <c r="S494" s="2"/>
    </row>
    <row r="495" spans="1:19" x14ac:dyDescent="0.3">
      <c r="A495" s="1"/>
      <c r="B495" s="1"/>
      <c r="C495" s="1"/>
      <c r="D495" s="1"/>
      <c r="E495" s="1"/>
      <c r="F495" s="1"/>
      <c r="G495" s="1"/>
      <c r="H495" s="1"/>
      <c r="I495" s="1"/>
      <c r="K495" s="2">
        <f t="shared" si="167"/>
        <v>0</v>
      </c>
      <c r="L495" s="2">
        <f t="shared" si="168"/>
        <v>0</v>
      </c>
      <c r="M495" s="2" t="e">
        <f>7-MATCH(M$1,Analisi!$C495:$I495,0)+1</f>
        <v>#N/A</v>
      </c>
      <c r="N495" s="2" t="e">
        <f>7-MATCH(N$1,Analisi!$C495:$I495,0)+1</f>
        <v>#N/A</v>
      </c>
      <c r="O495" s="2" t="e">
        <f>7-MATCH(O$1,Analisi!$C495:$I495,0)+1</f>
        <v>#N/A</v>
      </c>
      <c r="P495" s="2" t="e">
        <f>7-MATCH(P$1,Analisi!$C495:$I495,0)+1</f>
        <v>#N/A</v>
      </c>
      <c r="Q495" s="2" t="e">
        <f>7-MATCH(Q$1,Analisi!$C495:$I495,0)+1</f>
        <v>#N/A</v>
      </c>
      <c r="R495" s="2" t="e">
        <f>7-MATCH(R$1,Analisi!$C495:$I495,0)+1</f>
        <v>#N/A</v>
      </c>
      <c r="S495" s="2" t="e">
        <f>7-MATCH(S$1,Analisi!$C495:$I495,0)+1</f>
        <v>#N/A</v>
      </c>
    </row>
    <row r="496" spans="1:19" x14ac:dyDescent="0.3">
      <c r="A496" s="1"/>
      <c r="B496" s="1"/>
      <c r="C496" s="1"/>
      <c r="D496" s="1"/>
      <c r="E496" s="1"/>
      <c r="F496" s="1"/>
      <c r="G496" s="1"/>
      <c r="H496" s="1"/>
      <c r="I496" s="1"/>
      <c r="K496" s="2">
        <f t="shared" si="167"/>
        <v>0</v>
      </c>
      <c r="L496" s="2">
        <f t="shared" si="168"/>
        <v>0</v>
      </c>
      <c r="M496" s="2" t="e">
        <f>7-MATCH(M$1,Analisi!$C496:$I496,0)+1</f>
        <v>#N/A</v>
      </c>
      <c r="N496" s="2" t="e">
        <f>7-MATCH(N$1,Analisi!$C496:$I496,0)+1</f>
        <v>#N/A</v>
      </c>
      <c r="O496" s="2" t="e">
        <f>7-MATCH(O$1,Analisi!$C496:$I496,0)+1</f>
        <v>#N/A</v>
      </c>
      <c r="P496" s="2" t="e">
        <f>7-MATCH(P$1,Analisi!$C496:$I496,0)+1</f>
        <v>#N/A</v>
      </c>
      <c r="Q496" s="2" t="e">
        <f>7-MATCH(Q$1,Analisi!$C496:$I496,0)+1</f>
        <v>#N/A</v>
      </c>
      <c r="R496" s="2" t="e">
        <f>7-MATCH(R$1,Analisi!$C496:$I496,0)+1</f>
        <v>#N/A</v>
      </c>
      <c r="S496" s="2" t="e">
        <f>7-MATCH(S$1,Analisi!$C496:$I496,0)+1</f>
        <v>#N/A</v>
      </c>
    </row>
    <row r="497" spans="1:19" x14ac:dyDescent="0.3">
      <c r="A497" s="1"/>
      <c r="B497" s="1"/>
      <c r="C497" s="1"/>
      <c r="D497" s="1"/>
      <c r="E497" s="1"/>
      <c r="F497" s="1"/>
      <c r="G497" s="1"/>
      <c r="H497" s="1"/>
      <c r="I497" s="1"/>
      <c r="K497" s="2">
        <f t="shared" si="167"/>
        <v>0</v>
      </c>
      <c r="L497" s="2">
        <f t="shared" si="168"/>
        <v>0</v>
      </c>
      <c r="M497" s="2" t="e">
        <f>7-MATCH(M$1,Analisi!$C497:$I497,0)+1</f>
        <v>#N/A</v>
      </c>
      <c r="N497" s="2" t="e">
        <f>7-MATCH(N$1,Analisi!$C497:$I497,0)+1</f>
        <v>#N/A</v>
      </c>
      <c r="O497" s="2" t="e">
        <f>7-MATCH(O$1,Analisi!$C497:$I497,0)+1</f>
        <v>#N/A</v>
      </c>
      <c r="P497" s="2" t="e">
        <f>7-MATCH(P$1,Analisi!$C497:$I497,0)+1</f>
        <v>#N/A</v>
      </c>
      <c r="Q497" s="2" t="e">
        <f>7-MATCH(Q$1,Analisi!$C497:$I497,0)+1</f>
        <v>#N/A</v>
      </c>
      <c r="R497" s="2" t="e">
        <f>7-MATCH(R$1,Analisi!$C497:$I497,0)+1</f>
        <v>#N/A</v>
      </c>
      <c r="S497" s="2" t="e">
        <f>7-MATCH(S$1,Analisi!$C497:$I497,0)+1</f>
        <v>#N/A</v>
      </c>
    </row>
    <row r="498" spans="1:19" x14ac:dyDescent="0.3">
      <c r="A498" s="1"/>
      <c r="B498" s="1"/>
      <c r="C498" s="1"/>
      <c r="D498" s="1"/>
      <c r="E498" s="1"/>
      <c r="F498" s="1"/>
      <c r="G498" s="1"/>
      <c r="H498" s="1"/>
      <c r="I498" s="1"/>
      <c r="K498" s="2">
        <f t="shared" si="167"/>
        <v>0</v>
      </c>
      <c r="L498" s="2">
        <f t="shared" si="168"/>
        <v>0</v>
      </c>
      <c r="M498" s="2" t="e">
        <f>7-MATCH(M$1,Analisi!$C498:$I498,0)+1</f>
        <v>#N/A</v>
      </c>
      <c r="N498" s="2" t="e">
        <f>7-MATCH(N$1,Analisi!$C498:$I498,0)+1</f>
        <v>#N/A</v>
      </c>
      <c r="O498" s="2" t="e">
        <f>7-MATCH(O$1,Analisi!$C498:$I498,0)+1</f>
        <v>#N/A</v>
      </c>
      <c r="P498" s="2" t="e">
        <f>7-MATCH(P$1,Analisi!$C498:$I498,0)+1</f>
        <v>#N/A</v>
      </c>
      <c r="Q498" s="2" t="e">
        <f>7-MATCH(Q$1,Analisi!$C498:$I498,0)+1</f>
        <v>#N/A</v>
      </c>
      <c r="R498" s="2" t="e">
        <f>7-MATCH(R$1,Analisi!$C498:$I498,0)+1</f>
        <v>#N/A</v>
      </c>
      <c r="S498" s="2" t="e">
        <f>7-MATCH(S$1,Analisi!$C498:$I498,0)+1</f>
        <v>#N/A</v>
      </c>
    </row>
    <row r="499" spans="1:19" x14ac:dyDescent="0.3">
      <c r="A499" s="1"/>
      <c r="B499" s="1"/>
      <c r="C499" s="1"/>
      <c r="D499" s="1"/>
      <c r="E499" s="1"/>
      <c r="F499" s="1"/>
      <c r="G499" s="1"/>
      <c r="H499" s="1"/>
      <c r="I499" s="1"/>
      <c r="K499" s="2">
        <f t="shared" si="167"/>
        <v>0</v>
      </c>
      <c r="L499" s="2">
        <f t="shared" si="168"/>
        <v>0</v>
      </c>
      <c r="M499" s="2" t="e">
        <f>7-MATCH(M$1,Analisi!$C499:$I499,0)+1</f>
        <v>#N/A</v>
      </c>
      <c r="N499" s="2" t="e">
        <f>7-MATCH(N$1,Analisi!$C499:$I499,0)+1</f>
        <v>#N/A</v>
      </c>
      <c r="O499" s="2" t="e">
        <f>7-MATCH(O$1,Analisi!$C499:$I499,0)+1</f>
        <v>#N/A</v>
      </c>
      <c r="P499" s="2" t="e">
        <f>7-MATCH(P$1,Analisi!$C499:$I499,0)+1</f>
        <v>#N/A</v>
      </c>
      <c r="Q499" s="2" t="e">
        <f>7-MATCH(Q$1,Analisi!$C499:$I499,0)+1</f>
        <v>#N/A</v>
      </c>
      <c r="R499" s="2" t="e">
        <f>7-MATCH(R$1,Analisi!$C499:$I499,0)+1</f>
        <v>#N/A</v>
      </c>
      <c r="S499" s="2" t="e">
        <f>7-MATCH(S$1,Analisi!$C499:$I499,0)+1</f>
        <v>#N/A</v>
      </c>
    </row>
    <row r="500" spans="1:19" x14ac:dyDescent="0.3">
      <c r="A500" s="1"/>
      <c r="B500" s="1"/>
      <c r="C500" s="1"/>
      <c r="D500" s="1"/>
      <c r="E500" s="1"/>
      <c r="F500" s="1"/>
      <c r="G500" s="1"/>
      <c r="H500" s="1"/>
      <c r="I500" s="1"/>
      <c r="K500" s="2">
        <f t="shared" si="167"/>
        <v>0</v>
      </c>
      <c r="L500" s="2">
        <f t="shared" si="168"/>
        <v>0</v>
      </c>
      <c r="M500" s="2" t="e">
        <f>7-MATCH(M$1,Analisi!$C500:$I500,0)+1</f>
        <v>#N/A</v>
      </c>
      <c r="N500" s="2" t="e">
        <f>7-MATCH(N$1,Analisi!$C500:$I500,0)+1</f>
        <v>#N/A</v>
      </c>
      <c r="O500" s="2" t="e">
        <f>7-MATCH(O$1,Analisi!$C500:$I500,0)+1</f>
        <v>#N/A</v>
      </c>
      <c r="P500" s="2" t="e">
        <f>7-MATCH(P$1,Analisi!$C500:$I500,0)+1</f>
        <v>#N/A</v>
      </c>
      <c r="Q500" s="2" t="e">
        <f>7-MATCH(Q$1,Analisi!$C500:$I500,0)+1</f>
        <v>#N/A</v>
      </c>
      <c r="R500" s="2" t="e">
        <f>7-MATCH(R$1,Analisi!$C500:$I500,0)+1</f>
        <v>#N/A</v>
      </c>
      <c r="S500" s="2" t="e">
        <f>7-MATCH(S$1,Analisi!$C500:$I500,0)+1</f>
        <v>#N/A</v>
      </c>
    </row>
    <row r="501" spans="1:19" x14ac:dyDescent="0.3">
      <c r="A501" s="1"/>
      <c r="B501" s="1"/>
      <c r="C501" s="1"/>
      <c r="D501" s="1"/>
      <c r="E501" s="1"/>
      <c r="F501" s="1"/>
      <c r="G501" s="1"/>
      <c r="H501" s="1"/>
      <c r="I501" s="1"/>
      <c r="K501" s="2">
        <f t="shared" si="167"/>
        <v>0</v>
      </c>
      <c r="L501" s="2">
        <f t="shared" si="168"/>
        <v>0</v>
      </c>
      <c r="M501" s="2" t="e">
        <f>7-MATCH(M$1,Analisi!$C501:$I501,0)+1</f>
        <v>#N/A</v>
      </c>
      <c r="N501" s="2" t="e">
        <f>7-MATCH(N$1,Analisi!$C501:$I501,0)+1</f>
        <v>#N/A</v>
      </c>
      <c r="O501" s="2" t="e">
        <f>7-MATCH(O$1,Analisi!$C501:$I501,0)+1</f>
        <v>#N/A</v>
      </c>
      <c r="P501" s="2" t="e">
        <f>7-MATCH(P$1,Analisi!$C501:$I501,0)+1</f>
        <v>#N/A</v>
      </c>
      <c r="Q501" s="2" t="e">
        <f>7-MATCH(Q$1,Analisi!$C501:$I501,0)+1</f>
        <v>#N/A</v>
      </c>
      <c r="R501" s="2" t="e">
        <f>7-MATCH(R$1,Analisi!$C501:$I501,0)+1</f>
        <v>#N/A</v>
      </c>
      <c r="S501" s="2" t="e">
        <f>7-MATCH(S$1,Analisi!$C501:$I501,0)+1</f>
        <v>#N/A</v>
      </c>
    </row>
    <row r="502" spans="1:19" x14ac:dyDescent="0.3">
      <c r="A502" s="1"/>
      <c r="B502" s="1"/>
      <c r="C502" s="1"/>
      <c r="D502" s="1"/>
      <c r="E502" s="1"/>
      <c r="F502" s="1"/>
      <c r="G502" s="1"/>
      <c r="H502" s="1"/>
      <c r="I502" s="1"/>
      <c r="K502" s="2">
        <f t="shared" si="167"/>
        <v>0</v>
      </c>
      <c r="L502" s="2">
        <f t="shared" si="168"/>
        <v>0</v>
      </c>
      <c r="M502" s="2" t="e">
        <f>7-MATCH(M$1,Analisi!$C502:$I502,0)+1</f>
        <v>#N/A</v>
      </c>
      <c r="N502" s="2" t="e">
        <f>7-MATCH(N$1,Analisi!$C502:$I502,0)+1</f>
        <v>#N/A</v>
      </c>
      <c r="O502" s="2" t="e">
        <f>7-MATCH(O$1,Analisi!$C502:$I502,0)+1</f>
        <v>#N/A</v>
      </c>
      <c r="P502" s="2" t="e">
        <f>7-MATCH(P$1,Analisi!$C502:$I502,0)+1</f>
        <v>#N/A</v>
      </c>
      <c r="Q502" s="2" t="e">
        <f>7-MATCH(Q$1,Analisi!$C502:$I502,0)+1</f>
        <v>#N/A</v>
      </c>
      <c r="R502" s="2" t="e">
        <f>7-MATCH(R$1,Analisi!$C502:$I502,0)+1</f>
        <v>#N/A</v>
      </c>
      <c r="S502" s="2" t="e">
        <f>7-MATCH(S$1,Analisi!$C502:$I502,0)+1</f>
        <v>#N/A</v>
      </c>
    </row>
    <row r="503" spans="1:19" x14ac:dyDescent="0.3">
      <c r="A503" s="1"/>
      <c r="B503" s="1"/>
      <c r="C503" s="1"/>
      <c r="D503" s="1"/>
      <c r="E503" s="1"/>
      <c r="F503" s="1"/>
      <c r="G503" s="1"/>
      <c r="H503" s="1"/>
      <c r="I503" s="1"/>
      <c r="K503" s="2">
        <f t="shared" si="167"/>
        <v>0</v>
      </c>
      <c r="L503" s="2">
        <f t="shared" si="168"/>
        <v>0</v>
      </c>
      <c r="M503" s="2" t="e">
        <f>7-MATCH(M$1,Analisi!$C503:$I503,0)+1</f>
        <v>#N/A</v>
      </c>
      <c r="N503" s="2" t="e">
        <f>7-MATCH(N$1,Analisi!$C503:$I503,0)+1</f>
        <v>#N/A</v>
      </c>
      <c r="O503" s="2" t="e">
        <f>7-MATCH(O$1,Analisi!$C503:$I503,0)+1</f>
        <v>#N/A</v>
      </c>
      <c r="P503" s="2" t="e">
        <f>7-MATCH(P$1,Analisi!$C503:$I503,0)+1</f>
        <v>#N/A</v>
      </c>
      <c r="Q503" s="2" t="e">
        <f>7-MATCH(Q$1,Analisi!$C503:$I503,0)+1</f>
        <v>#N/A</v>
      </c>
      <c r="R503" s="2" t="e">
        <f>7-MATCH(R$1,Analisi!$C503:$I503,0)+1</f>
        <v>#N/A</v>
      </c>
      <c r="S503" s="2" t="e">
        <f>7-MATCH(S$1,Analisi!$C503:$I503,0)+1</f>
        <v>#N/A</v>
      </c>
    </row>
    <row r="504" spans="1:19" x14ac:dyDescent="0.3">
      <c r="A504" s="1"/>
      <c r="B504" s="1"/>
      <c r="C504" s="1"/>
      <c r="D504" s="1"/>
      <c r="E504" s="1"/>
      <c r="F504" s="1"/>
      <c r="G504" s="1"/>
      <c r="H504" s="1"/>
      <c r="I504" s="1"/>
      <c r="K504" s="2">
        <f t="shared" si="167"/>
        <v>0</v>
      </c>
      <c r="L504" s="2">
        <f t="shared" si="168"/>
        <v>0</v>
      </c>
      <c r="M504" s="2" t="e">
        <f>7-MATCH(M$1,Analisi!$C504:$I504,0)+1</f>
        <v>#N/A</v>
      </c>
      <c r="N504" s="2" t="e">
        <f>7-MATCH(N$1,Analisi!$C504:$I504,0)+1</f>
        <v>#N/A</v>
      </c>
      <c r="O504" s="2" t="e">
        <f>7-MATCH(O$1,Analisi!$C504:$I504,0)+1</f>
        <v>#N/A</v>
      </c>
      <c r="P504" s="2" t="e">
        <f>7-MATCH(P$1,Analisi!$C504:$I504,0)+1</f>
        <v>#N/A</v>
      </c>
      <c r="Q504" s="2" t="e">
        <f>7-MATCH(Q$1,Analisi!$C504:$I504,0)+1</f>
        <v>#N/A</v>
      </c>
      <c r="R504" s="2" t="e">
        <f>7-MATCH(R$1,Analisi!$C504:$I504,0)+1</f>
        <v>#N/A</v>
      </c>
      <c r="S504" s="2" t="e">
        <f>7-MATCH(S$1,Analisi!$C504:$I504,0)+1</f>
        <v>#N/A</v>
      </c>
    </row>
    <row r="505" spans="1:19" x14ac:dyDescent="0.3">
      <c r="A505" s="1"/>
      <c r="B505" s="1"/>
      <c r="C505" s="1"/>
      <c r="D505" s="1"/>
      <c r="E505" s="1"/>
      <c r="F505" s="1"/>
      <c r="G505" s="1"/>
      <c r="H505" s="1"/>
      <c r="I505" s="1"/>
      <c r="K505" s="2">
        <f t="shared" si="167"/>
        <v>0</v>
      </c>
      <c r="L505" s="2">
        <f t="shared" si="168"/>
        <v>0</v>
      </c>
      <c r="M505" s="2" t="e">
        <f>7-MATCH(M$1,Analisi!$C505:$I505,0)+1</f>
        <v>#N/A</v>
      </c>
      <c r="N505" s="2" t="e">
        <f>7-MATCH(N$1,Analisi!$C505:$I505,0)+1</f>
        <v>#N/A</v>
      </c>
      <c r="O505" s="2" t="e">
        <f>7-MATCH(O$1,Analisi!$C505:$I505,0)+1</f>
        <v>#N/A</v>
      </c>
      <c r="P505" s="2" t="e">
        <f>7-MATCH(P$1,Analisi!$C505:$I505,0)+1</f>
        <v>#N/A</v>
      </c>
      <c r="Q505" s="2" t="e">
        <f>7-MATCH(Q$1,Analisi!$C505:$I505,0)+1</f>
        <v>#N/A</v>
      </c>
      <c r="R505" s="2" t="e">
        <f>7-MATCH(R$1,Analisi!$C505:$I505,0)+1</f>
        <v>#N/A</v>
      </c>
      <c r="S505" s="2" t="e">
        <f>7-MATCH(S$1,Analisi!$C505:$I505,0)+1</f>
        <v>#N/A</v>
      </c>
    </row>
    <row r="506" spans="1:19" x14ac:dyDescent="0.3">
      <c r="A506" s="1"/>
      <c r="B506" s="1"/>
      <c r="C506" s="1"/>
      <c r="D506" s="1"/>
      <c r="E506" s="1"/>
      <c r="F506" s="1"/>
      <c r="G506" s="1"/>
      <c r="H506" s="1"/>
      <c r="I506" s="1"/>
      <c r="K506" s="2">
        <f t="shared" si="167"/>
        <v>0</v>
      </c>
      <c r="L506" s="2">
        <f t="shared" si="168"/>
        <v>0</v>
      </c>
      <c r="M506" s="2" t="e">
        <f>7-MATCH(M$1,Analisi!$C506:$I506,0)+1</f>
        <v>#N/A</v>
      </c>
      <c r="N506" s="2" t="e">
        <f>7-MATCH(N$1,Analisi!$C506:$I506,0)+1</f>
        <v>#N/A</v>
      </c>
      <c r="O506" s="2" t="e">
        <f>7-MATCH(O$1,Analisi!$C506:$I506,0)+1</f>
        <v>#N/A</v>
      </c>
      <c r="P506" s="2" t="e">
        <f>7-MATCH(P$1,Analisi!$C506:$I506,0)+1</f>
        <v>#N/A</v>
      </c>
      <c r="Q506" s="2" t="e">
        <f>7-MATCH(Q$1,Analisi!$C506:$I506,0)+1</f>
        <v>#N/A</v>
      </c>
      <c r="R506" s="2" t="e">
        <f>7-MATCH(R$1,Analisi!$C506:$I506,0)+1</f>
        <v>#N/A</v>
      </c>
      <c r="S506" s="2" t="e">
        <f>7-MATCH(S$1,Analisi!$C506:$I506,0)+1</f>
        <v>#N/A</v>
      </c>
    </row>
    <row r="507" spans="1:19" x14ac:dyDescent="0.3">
      <c r="A507" s="1"/>
      <c r="B507" s="1"/>
      <c r="C507" s="1"/>
      <c r="D507" s="1"/>
      <c r="E507" s="1"/>
      <c r="F507" s="1"/>
      <c r="G507" s="1"/>
      <c r="H507" s="1"/>
      <c r="I507" s="1"/>
      <c r="K507" s="2">
        <f t="shared" si="167"/>
        <v>0</v>
      </c>
      <c r="L507" s="2">
        <f t="shared" si="168"/>
        <v>0</v>
      </c>
      <c r="M507" s="2" t="e">
        <f>7-MATCH(M$1,Analisi!$C507:$I507,0)+1</f>
        <v>#N/A</v>
      </c>
      <c r="N507" s="2" t="e">
        <f>7-MATCH(N$1,Analisi!$C507:$I507,0)+1</f>
        <v>#N/A</v>
      </c>
      <c r="O507" s="2" t="e">
        <f>7-MATCH(O$1,Analisi!$C507:$I507,0)+1</f>
        <v>#N/A</v>
      </c>
      <c r="P507" s="2" t="e">
        <f>7-MATCH(P$1,Analisi!$C507:$I507,0)+1</f>
        <v>#N/A</v>
      </c>
      <c r="Q507" s="2" t="e">
        <f>7-MATCH(Q$1,Analisi!$C507:$I507,0)+1</f>
        <v>#N/A</v>
      </c>
      <c r="R507" s="2" t="e">
        <f>7-MATCH(R$1,Analisi!$C507:$I507,0)+1</f>
        <v>#N/A</v>
      </c>
      <c r="S507" s="2" t="e">
        <f>7-MATCH(S$1,Analisi!$C507:$I507,0)+1</f>
        <v>#N/A</v>
      </c>
    </row>
    <row r="508" spans="1:19" x14ac:dyDescent="0.3">
      <c r="A508" s="1"/>
      <c r="B508" s="1"/>
      <c r="C508" s="1"/>
      <c r="D508" s="1"/>
      <c r="E508" s="1"/>
      <c r="F508" s="1"/>
      <c r="G508" s="1"/>
      <c r="H508" s="1"/>
      <c r="I508" s="1"/>
      <c r="K508" s="2">
        <f t="shared" si="167"/>
        <v>0</v>
      </c>
      <c r="L508" s="2">
        <f t="shared" si="168"/>
        <v>0</v>
      </c>
      <c r="M508" s="2" t="e">
        <f>7-MATCH(M$1,Analisi!$C508:$I508,0)+1</f>
        <v>#N/A</v>
      </c>
      <c r="N508" s="2" t="e">
        <f>7-MATCH(N$1,Analisi!$C508:$I508,0)+1</f>
        <v>#N/A</v>
      </c>
      <c r="O508" s="2" t="e">
        <f>7-MATCH(O$1,Analisi!$C508:$I508,0)+1</f>
        <v>#N/A</v>
      </c>
      <c r="P508" s="2" t="e">
        <f>7-MATCH(P$1,Analisi!$C508:$I508,0)+1</f>
        <v>#N/A</v>
      </c>
      <c r="Q508" s="2" t="e">
        <f>7-MATCH(Q$1,Analisi!$C508:$I508,0)+1</f>
        <v>#N/A</v>
      </c>
      <c r="R508" s="2" t="e">
        <f>7-MATCH(R$1,Analisi!$C508:$I508,0)+1</f>
        <v>#N/A</v>
      </c>
      <c r="S508" s="2" t="e">
        <f>7-MATCH(S$1,Analisi!$C508:$I508,0)+1</f>
        <v>#N/A</v>
      </c>
    </row>
    <row r="509" spans="1:19" x14ac:dyDescent="0.3">
      <c r="A509" s="1"/>
      <c r="B509" s="1"/>
      <c r="C509" s="1"/>
      <c r="D509" s="1"/>
      <c r="E509" s="1"/>
      <c r="F509" s="1"/>
      <c r="G509" s="1"/>
      <c r="H509" s="1"/>
      <c r="I509" s="1"/>
      <c r="K509" s="2">
        <f t="shared" si="167"/>
        <v>0</v>
      </c>
      <c r="L509" s="2">
        <f t="shared" si="168"/>
        <v>0</v>
      </c>
      <c r="M509" s="2" t="e">
        <f>7-MATCH(M$1,Analisi!$C509:$I509,0)+1</f>
        <v>#N/A</v>
      </c>
      <c r="N509" s="2" t="e">
        <f>7-MATCH(N$1,Analisi!$C509:$I509,0)+1</f>
        <v>#N/A</v>
      </c>
      <c r="O509" s="2" t="e">
        <f>7-MATCH(O$1,Analisi!$C509:$I509,0)+1</f>
        <v>#N/A</v>
      </c>
      <c r="P509" s="2" t="e">
        <f>7-MATCH(P$1,Analisi!$C509:$I509,0)+1</f>
        <v>#N/A</v>
      </c>
      <c r="Q509" s="2" t="e">
        <f>7-MATCH(Q$1,Analisi!$C509:$I509,0)+1</f>
        <v>#N/A</v>
      </c>
      <c r="R509" s="2" t="e">
        <f>7-MATCH(R$1,Analisi!$C509:$I509,0)+1</f>
        <v>#N/A</v>
      </c>
      <c r="S509" s="2" t="e">
        <f>7-MATCH(S$1,Analisi!$C509:$I509,0)+1</f>
        <v>#N/A</v>
      </c>
    </row>
    <row r="510" spans="1:19" x14ac:dyDescent="0.3">
      <c r="A510" s="1"/>
      <c r="B510" s="1"/>
      <c r="C510" s="1"/>
      <c r="D510" s="1"/>
      <c r="E510" s="1"/>
      <c r="F510" s="1"/>
      <c r="G510" s="1"/>
      <c r="H510" s="1"/>
      <c r="I510" s="1"/>
      <c r="K510" s="2">
        <f t="shared" si="167"/>
        <v>0</v>
      </c>
      <c r="L510" s="2">
        <f t="shared" si="168"/>
        <v>0</v>
      </c>
      <c r="M510" s="2" t="e">
        <f>7-MATCH(M$1,Analisi!$C510:$I510,0)+1</f>
        <v>#N/A</v>
      </c>
      <c r="N510" s="2" t="e">
        <f>7-MATCH(N$1,Analisi!$C510:$I510,0)+1</f>
        <v>#N/A</v>
      </c>
      <c r="O510" s="2" t="e">
        <f>7-MATCH(O$1,Analisi!$C510:$I510,0)+1</f>
        <v>#N/A</v>
      </c>
      <c r="P510" s="2" t="e">
        <f>7-MATCH(P$1,Analisi!$C510:$I510,0)+1</f>
        <v>#N/A</v>
      </c>
      <c r="Q510" s="2" t="e">
        <f>7-MATCH(Q$1,Analisi!$C510:$I510,0)+1</f>
        <v>#N/A</v>
      </c>
      <c r="R510" s="2" t="e">
        <f>7-MATCH(R$1,Analisi!$C510:$I510,0)+1</f>
        <v>#N/A</v>
      </c>
      <c r="S510" s="2" t="e">
        <f>7-MATCH(S$1,Analisi!$C510:$I510,0)+1</f>
        <v>#N/A</v>
      </c>
    </row>
    <row r="511" spans="1:19" x14ac:dyDescent="0.3">
      <c r="A511" s="1"/>
      <c r="B511" s="1"/>
      <c r="C511" s="1"/>
      <c r="D511" s="1"/>
      <c r="E511" s="1"/>
      <c r="F511" s="1"/>
      <c r="G511" s="1"/>
      <c r="H511" s="1"/>
      <c r="I511" s="1"/>
      <c r="K511" s="2">
        <f t="shared" si="167"/>
        <v>0</v>
      </c>
      <c r="L511" s="2">
        <f t="shared" si="168"/>
        <v>0</v>
      </c>
      <c r="M511" s="2" t="e">
        <f>7-MATCH(M$1,Analisi!$C511:$I511,0)+1</f>
        <v>#N/A</v>
      </c>
      <c r="N511" s="2" t="e">
        <f>7-MATCH(N$1,Analisi!$C511:$I511,0)+1</f>
        <v>#N/A</v>
      </c>
      <c r="O511" s="2" t="e">
        <f>7-MATCH(O$1,Analisi!$C511:$I511,0)+1</f>
        <v>#N/A</v>
      </c>
      <c r="P511" s="2" t="e">
        <f>7-MATCH(P$1,Analisi!$C511:$I511,0)+1</f>
        <v>#N/A</v>
      </c>
      <c r="Q511" s="2" t="e">
        <f>7-MATCH(Q$1,Analisi!$C511:$I511,0)+1</f>
        <v>#N/A</v>
      </c>
      <c r="R511" s="2" t="e">
        <f>7-MATCH(R$1,Analisi!$C511:$I511,0)+1</f>
        <v>#N/A</v>
      </c>
      <c r="S511" s="2" t="e">
        <f>7-MATCH(S$1,Analisi!$C511:$I511,0)+1</f>
        <v>#N/A</v>
      </c>
    </row>
    <row r="512" spans="1:19" x14ac:dyDescent="0.3">
      <c r="A512" s="1"/>
      <c r="B512" s="1"/>
      <c r="C512" s="1"/>
      <c r="D512" s="1"/>
      <c r="E512" s="1"/>
      <c r="F512" s="1"/>
      <c r="G512" s="1"/>
      <c r="H512" s="1"/>
      <c r="I512" s="1"/>
      <c r="K512" s="2">
        <f t="shared" si="167"/>
        <v>0</v>
      </c>
      <c r="L512" s="2">
        <f t="shared" si="168"/>
        <v>0</v>
      </c>
      <c r="M512" s="2" t="e">
        <f>7-MATCH(M$1,Analisi!$C512:$I512,0)+1</f>
        <v>#N/A</v>
      </c>
      <c r="N512" s="2" t="e">
        <f>7-MATCH(N$1,Analisi!$C512:$I512,0)+1</f>
        <v>#N/A</v>
      </c>
      <c r="O512" s="2" t="e">
        <f>7-MATCH(O$1,Analisi!$C512:$I512,0)+1</f>
        <v>#N/A</v>
      </c>
      <c r="P512" s="2" t="e">
        <f>7-MATCH(P$1,Analisi!$C512:$I512,0)+1</f>
        <v>#N/A</v>
      </c>
      <c r="Q512" s="2" t="e">
        <f>7-MATCH(Q$1,Analisi!$C512:$I512,0)+1</f>
        <v>#N/A</v>
      </c>
      <c r="R512" s="2" t="e">
        <f>7-MATCH(R$1,Analisi!$C512:$I512,0)+1</f>
        <v>#N/A</v>
      </c>
      <c r="S512" s="2" t="e">
        <f>7-MATCH(S$1,Analisi!$C512:$I512,0)+1</f>
        <v>#N/A</v>
      </c>
    </row>
    <row r="513" spans="1:19" x14ac:dyDescent="0.3">
      <c r="A513" s="1"/>
      <c r="B513" s="1"/>
      <c r="C513" s="1"/>
      <c r="D513" s="1"/>
      <c r="E513" s="1"/>
      <c r="F513" s="1"/>
      <c r="G513" s="1"/>
      <c r="H513" s="1"/>
      <c r="I513" s="1"/>
      <c r="K513" s="2">
        <f t="shared" si="167"/>
        <v>0</v>
      </c>
      <c r="L513" s="2">
        <f t="shared" si="168"/>
        <v>0</v>
      </c>
      <c r="M513" s="2" t="e">
        <f>7-MATCH(M$1,Analisi!$C513:$I513,0)+1</f>
        <v>#N/A</v>
      </c>
      <c r="N513" s="2" t="e">
        <f>7-MATCH(N$1,Analisi!$C513:$I513,0)+1</f>
        <v>#N/A</v>
      </c>
      <c r="O513" s="2" t="e">
        <f>7-MATCH(O$1,Analisi!$C513:$I513,0)+1</f>
        <v>#N/A</v>
      </c>
      <c r="P513" s="2" t="e">
        <f>7-MATCH(P$1,Analisi!$C513:$I513,0)+1</f>
        <v>#N/A</v>
      </c>
      <c r="Q513" s="2" t="e">
        <f>7-MATCH(Q$1,Analisi!$C513:$I513,0)+1</f>
        <v>#N/A</v>
      </c>
      <c r="R513" s="2" t="e">
        <f>7-MATCH(R$1,Analisi!$C513:$I513,0)+1</f>
        <v>#N/A</v>
      </c>
      <c r="S513" s="2" t="e">
        <f>7-MATCH(S$1,Analisi!$C513:$I513,0)+1</f>
        <v>#N/A</v>
      </c>
    </row>
    <row r="514" spans="1:19" x14ac:dyDescent="0.3">
      <c r="A514" s="1"/>
      <c r="B514" s="1"/>
      <c r="C514" s="1"/>
      <c r="D514" s="1"/>
      <c r="E514" s="1"/>
      <c r="F514" s="1"/>
      <c r="G514" s="1"/>
      <c r="H514" s="1"/>
      <c r="I514" s="1"/>
      <c r="K514" s="2">
        <f t="shared" si="167"/>
        <v>0</v>
      </c>
      <c r="L514" s="2">
        <f t="shared" si="168"/>
        <v>0</v>
      </c>
      <c r="M514" s="2" t="e">
        <f>7-MATCH(M$1,Analisi!$C514:$I514,0)+1</f>
        <v>#N/A</v>
      </c>
      <c r="N514" s="2" t="e">
        <f>7-MATCH(N$1,Analisi!$C514:$I514,0)+1</f>
        <v>#N/A</v>
      </c>
      <c r="O514" s="2" t="e">
        <f>7-MATCH(O$1,Analisi!$C514:$I514,0)+1</f>
        <v>#N/A</v>
      </c>
      <c r="P514" s="2" t="e">
        <f>7-MATCH(P$1,Analisi!$C514:$I514,0)+1</f>
        <v>#N/A</v>
      </c>
      <c r="Q514" s="2" t="e">
        <f>7-MATCH(Q$1,Analisi!$C514:$I514,0)+1</f>
        <v>#N/A</v>
      </c>
      <c r="R514" s="2" t="e">
        <f>7-MATCH(R$1,Analisi!$C514:$I514,0)+1</f>
        <v>#N/A</v>
      </c>
      <c r="S514" s="2" t="e">
        <f>7-MATCH(S$1,Analisi!$C514:$I514,0)+1</f>
        <v>#N/A</v>
      </c>
    </row>
    <row r="515" spans="1:19" x14ac:dyDescent="0.3">
      <c r="A515" s="1"/>
      <c r="B515" s="1"/>
      <c r="C515" s="1"/>
      <c r="D515" s="1"/>
      <c r="E515" s="1"/>
      <c r="F515" s="1"/>
      <c r="G515" s="1"/>
      <c r="H515" s="1"/>
      <c r="I515" s="1"/>
      <c r="K515" s="2">
        <f t="shared" si="167"/>
        <v>0</v>
      </c>
      <c r="L515" s="2">
        <f t="shared" si="168"/>
        <v>0</v>
      </c>
      <c r="M515" s="2" t="e">
        <f>7-MATCH(M$1,Analisi!$C515:$I515,0)+1</f>
        <v>#N/A</v>
      </c>
      <c r="N515" s="2" t="e">
        <f>7-MATCH(N$1,Analisi!$C515:$I515,0)+1</f>
        <v>#N/A</v>
      </c>
      <c r="O515" s="2" t="e">
        <f>7-MATCH(O$1,Analisi!$C515:$I515,0)+1</f>
        <v>#N/A</v>
      </c>
      <c r="P515" s="2" t="e">
        <f>7-MATCH(P$1,Analisi!$C515:$I515,0)+1</f>
        <v>#N/A</v>
      </c>
      <c r="Q515" s="2" t="e">
        <f>7-MATCH(Q$1,Analisi!$C515:$I515,0)+1</f>
        <v>#N/A</v>
      </c>
      <c r="R515" s="2" t="e">
        <f>7-MATCH(R$1,Analisi!$C515:$I515,0)+1</f>
        <v>#N/A</v>
      </c>
      <c r="S515" s="2" t="e">
        <f>7-MATCH(S$1,Analisi!$C515:$I515,0)+1</f>
        <v>#N/A</v>
      </c>
    </row>
    <row r="516" spans="1:19" x14ac:dyDescent="0.3">
      <c r="A516" s="1"/>
      <c r="B516" s="1"/>
      <c r="C516" s="1"/>
      <c r="D516" s="1"/>
      <c r="E516" s="1"/>
      <c r="F516" s="1"/>
      <c r="G516" s="1"/>
      <c r="H516" s="1"/>
      <c r="I516" s="1"/>
      <c r="K516" s="2">
        <f t="shared" si="167"/>
        <v>0</v>
      </c>
      <c r="L516" s="2">
        <f t="shared" si="168"/>
        <v>0</v>
      </c>
      <c r="M516" s="2" t="e">
        <f>7-MATCH(M$1,Analisi!$C516:$I516,0)+1</f>
        <v>#N/A</v>
      </c>
      <c r="N516" s="2" t="e">
        <f>7-MATCH(N$1,Analisi!$C516:$I516,0)+1</f>
        <v>#N/A</v>
      </c>
      <c r="O516" s="2" t="e">
        <f>7-MATCH(O$1,Analisi!$C516:$I516,0)+1</f>
        <v>#N/A</v>
      </c>
      <c r="P516" s="2" t="e">
        <f>7-MATCH(P$1,Analisi!$C516:$I516,0)+1</f>
        <v>#N/A</v>
      </c>
      <c r="Q516" s="2" t="e">
        <f>7-MATCH(Q$1,Analisi!$C516:$I516,0)+1</f>
        <v>#N/A</v>
      </c>
      <c r="R516" s="2" t="e">
        <f>7-MATCH(R$1,Analisi!$C516:$I516,0)+1</f>
        <v>#N/A</v>
      </c>
      <c r="S516" s="2" t="e">
        <f>7-MATCH(S$1,Analisi!$C516:$I516,0)+1</f>
        <v>#N/A</v>
      </c>
    </row>
    <row r="517" spans="1:19" x14ac:dyDescent="0.3">
      <c r="A517" s="1"/>
      <c r="B517" s="1"/>
      <c r="C517" s="1"/>
      <c r="D517" s="1"/>
      <c r="E517" s="1"/>
      <c r="F517" s="1"/>
      <c r="G517" s="1"/>
      <c r="H517" s="1"/>
      <c r="I517" s="1"/>
      <c r="K517" s="2">
        <f t="shared" si="167"/>
        <v>0</v>
      </c>
      <c r="L517" s="2">
        <f t="shared" si="168"/>
        <v>0</v>
      </c>
      <c r="M517" s="2" t="e">
        <f>7-MATCH(M$1,Analisi!$C517:$I517,0)+1</f>
        <v>#N/A</v>
      </c>
      <c r="N517" s="2" t="e">
        <f>7-MATCH(N$1,Analisi!$C517:$I517,0)+1</f>
        <v>#N/A</v>
      </c>
      <c r="O517" s="2" t="e">
        <f>7-MATCH(O$1,Analisi!$C517:$I517,0)+1</f>
        <v>#N/A</v>
      </c>
      <c r="P517" s="2" t="e">
        <f>7-MATCH(P$1,Analisi!$C517:$I517,0)+1</f>
        <v>#N/A</v>
      </c>
      <c r="Q517" s="2" t="e">
        <f>7-MATCH(Q$1,Analisi!$C517:$I517,0)+1</f>
        <v>#N/A</v>
      </c>
      <c r="R517" s="2" t="e">
        <f>7-MATCH(R$1,Analisi!$C517:$I517,0)+1</f>
        <v>#N/A</v>
      </c>
      <c r="S517" s="2" t="e">
        <f>7-MATCH(S$1,Analisi!$C517:$I517,0)+1</f>
        <v>#N/A</v>
      </c>
    </row>
    <row r="518" spans="1:19" x14ac:dyDescent="0.3">
      <c r="A518" s="1"/>
      <c r="B518" s="1"/>
      <c r="C518" s="1"/>
      <c r="D518" s="1"/>
      <c r="E518" s="1"/>
      <c r="F518" s="1"/>
      <c r="G518" s="1"/>
      <c r="H518" s="1"/>
      <c r="I518" s="1"/>
      <c r="K518" s="2">
        <f t="shared" si="167"/>
        <v>0</v>
      </c>
      <c r="L518" s="2">
        <f t="shared" si="168"/>
        <v>0</v>
      </c>
      <c r="M518" s="2" t="e">
        <f>7-MATCH(M$1,Analisi!$C518:$I518,0)+1</f>
        <v>#N/A</v>
      </c>
      <c r="N518" s="2" t="e">
        <f>7-MATCH(N$1,Analisi!$C518:$I518,0)+1</f>
        <v>#N/A</v>
      </c>
      <c r="O518" s="2" t="e">
        <f>7-MATCH(O$1,Analisi!$C518:$I518,0)+1</f>
        <v>#N/A</v>
      </c>
      <c r="P518" s="2" t="e">
        <f>7-MATCH(P$1,Analisi!$C518:$I518,0)+1</f>
        <v>#N/A</v>
      </c>
      <c r="Q518" s="2" t="e">
        <f>7-MATCH(Q$1,Analisi!$C518:$I518,0)+1</f>
        <v>#N/A</v>
      </c>
      <c r="R518" s="2" t="e">
        <f>7-MATCH(R$1,Analisi!$C518:$I518,0)+1</f>
        <v>#N/A</v>
      </c>
      <c r="S518" s="2" t="e">
        <f>7-MATCH(S$1,Analisi!$C518:$I518,0)+1</f>
        <v>#N/A</v>
      </c>
    </row>
    <row r="519" spans="1:19" x14ac:dyDescent="0.3">
      <c r="A519" s="1"/>
      <c r="B519" s="1"/>
      <c r="C519" s="1"/>
      <c r="D519" s="1"/>
      <c r="E519" s="1"/>
      <c r="F519" s="1"/>
      <c r="G519" s="1"/>
      <c r="H519" s="1"/>
      <c r="I519" s="1"/>
      <c r="K519" s="2">
        <f t="shared" si="167"/>
        <v>0</v>
      </c>
      <c r="L519" s="2">
        <f t="shared" si="168"/>
        <v>0</v>
      </c>
      <c r="M519" s="2" t="e">
        <f>7-MATCH(M$1,Analisi!$C519:$I519,0)+1</f>
        <v>#N/A</v>
      </c>
      <c r="N519" s="2" t="e">
        <f>7-MATCH(N$1,Analisi!$C519:$I519,0)+1</f>
        <v>#N/A</v>
      </c>
      <c r="O519" s="2" t="e">
        <f>7-MATCH(O$1,Analisi!$C519:$I519,0)+1</f>
        <v>#N/A</v>
      </c>
      <c r="P519" s="2" t="e">
        <f>7-MATCH(P$1,Analisi!$C519:$I519,0)+1</f>
        <v>#N/A</v>
      </c>
      <c r="Q519" s="2" t="e">
        <f>7-MATCH(Q$1,Analisi!$C519:$I519,0)+1</f>
        <v>#N/A</v>
      </c>
      <c r="R519" s="2" t="e">
        <f>7-MATCH(R$1,Analisi!$C519:$I519,0)+1</f>
        <v>#N/A</v>
      </c>
      <c r="S519" s="2" t="e">
        <f>7-MATCH(S$1,Analisi!$C519:$I519,0)+1</f>
        <v>#N/A</v>
      </c>
    </row>
    <row r="520" spans="1:19" x14ac:dyDescent="0.3">
      <c r="A520" s="1"/>
      <c r="B520" s="1"/>
      <c r="C520" s="1"/>
      <c r="D520" s="1"/>
      <c r="E520" s="1"/>
      <c r="F520" s="1"/>
      <c r="G520" s="1"/>
      <c r="H520" s="1"/>
      <c r="I520" s="1"/>
      <c r="K520" s="2">
        <f t="shared" si="167"/>
        <v>0</v>
      </c>
      <c r="L520" s="2">
        <f t="shared" si="168"/>
        <v>0</v>
      </c>
      <c r="M520" s="2" t="e">
        <f>7-MATCH(M$1,Analisi!$C520:$I520,0)+1</f>
        <v>#N/A</v>
      </c>
      <c r="N520" s="2" t="e">
        <f>7-MATCH(N$1,Analisi!$C520:$I520,0)+1</f>
        <v>#N/A</v>
      </c>
      <c r="O520" s="2" t="e">
        <f>7-MATCH(O$1,Analisi!$C520:$I520,0)+1</f>
        <v>#N/A</v>
      </c>
      <c r="P520" s="2" t="e">
        <f>7-MATCH(P$1,Analisi!$C520:$I520,0)+1</f>
        <v>#N/A</v>
      </c>
      <c r="Q520" s="2" t="e">
        <f>7-MATCH(Q$1,Analisi!$C520:$I520,0)+1</f>
        <v>#N/A</v>
      </c>
      <c r="R520" s="2" t="e">
        <f>7-MATCH(R$1,Analisi!$C520:$I520,0)+1</f>
        <v>#N/A</v>
      </c>
      <c r="S520" s="2" t="e">
        <f>7-MATCH(S$1,Analisi!$C520:$I520,0)+1</f>
        <v>#N/A</v>
      </c>
    </row>
    <row r="521" spans="1:19" x14ac:dyDescent="0.3">
      <c r="A521" s="1"/>
      <c r="B521" s="1"/>
      <c r="C521" s="1"/>
      <c r="D521" s="1"/>
      <c r="E521" s="1"/>
      <c r="F521" s="1"/>
      <c r="G521" s="1"/>
      <c r="H521" s="1"/>
      <c r="I521" s="1"/>
      <c r="K521" s="2">
        <f t="shared" si="167"/>
        <v>0</v>
      </c>
      <c r="L521" s="2">
        <f t="shared" si="168"/>
        <v>0</v>
      </c>
      <c r="M521" s="2" t="e">
        <f>7-MATCH(M$1,Analisi!$C521:$I521,0)+1</f>
        <v>#N/A</v>
      </c>
      <c r="N521" s="2" t="e">
        <f>7-MATCH(N$1,Analisi!$C521:$I521,0)+1</f>
        <v>#N/A</v>
      </c>
      <c r="O521" s="2" t="e">
        <f>7-MATCH(O$1,Analisi!$C521:$I521,0)+1</f>
        <v>#N/A</v>
      </c>
      <c r="P521" s="2" t="e">
        <f>7-MATCH(P$1,Analisi!$C521:$I521,0)+1</f>
        <v>#N/A</v>
      </c>
      <c r="Q521" s="2" t="e">
        <f>7-MATCH(Q$1,Analisi!$C521:$I521,0)+1</f>
        <v>#N/A</v>
      </c>
      <c r="R521" s="2" t="e">
        <f>7-MATCH(R$1,Analisi!$C521:$I521,0)+1</f>
        <v>#N/A</v>
      </c>
      <c r="S521" s="2" t="e">
        <f>7-MATCH(S$1,Analisi!$C521:$I521,0)+1</f>
        <v>#N/A</v>
      </c>
    </row>
    <row r="522" spans="1:19" x14ac:dyDescent="0.3">
      <c r="A522" s="1"/>
      <c r="B522" s="1"/>
      <c r="C522" s="1"/>
      <c r="D522" s="1"/>
      <c r="E522" s="1"/>
      <c r="F522" s="1"/>
      <c r="G522" s="1"/>
      <c r="H522" s="1"/>
      <c r="I522" s="1"/>
      <c r="K522" s="2">
        <f t="shared" si="167"/>
        <v>0</v>
      </c>
      <c r="L522" s="2">
        <f t="shared" si="168"/>
        <v>0</v>
      </c>
      <c r="M522" s="2" t="e">
        <f>7-MATCH(M$1,Analisi!$C522:$I522,0)+1</f>
        <v>#N/A</v>
      </c>
      <c r="N522" s="2" t="e">
        <f>7-MATCH(N$1,Analisi!$C522:$I522,0)+1</f>
        <v>#N/A</v>
      </c>
      <c r="O522" s="2" t="e">
        <f>7-MATCH(O$1,Analisi!$C522:$I522,0)+1</f>
        <v>#N/A</v>
      </c>
      <c r="P522" s="2" t="e">
        <f>7-MATCH(P$1,Analisi!$C522:$I522,0)+1</f>
        <v>#N/A</v>
      </c>
      <c r="Q522" s="2" t="e">
        <f>7-MATCH(Q$1,Analisi!$C522:$I522,0)+1</f>
        <v>#N/A</v>
      </c>
      <c r="R522" s="2" t="e">
        <f>7-MATCH(R$1,Analisi!$C522:$I522,0)+1</f>
        <v>#N/A</v>
      </c>
      <c r="S522" s="2" t="e">
        <f>7-MATCH(S$1,Analisi!$C522:$I522,0)+1</f>
        <v>#N/A</v>
      </c>
    </row>
    <row r="523" spans="1:19" x14ac:dyDescent="0.3">
      <c r="A523" s="1"/>
      <c r="B523" s="1"/>
      <c r="C523" s="1"/>
      <c r="D523" s="1"/>
      <c r="E523" s="1"/>
      <c r="F523" s="1"/>
      <c r="G523" s="1"/>
      <c r="H523" s="1"/>
      <c r="I523" s="1"/>
      <c r="K523" s="2">
        <f t="shared" si="167"/>
        <v>0</v>
      </c>
      <c r="L523" s="2">
        <f t="shared" si="168"/>
        <v>0</v>
      </c>
      <c r="M523" s="2" t="e">
        <f>7-MATCH(M$1,Analisi!$C523:$I523,0)+1</f>
        <v>#N/A</v>
      </c>
      <c r="N523" s="2" t="e">
        <f>7-MATCH(N$1,Analisi!$C523:$I523,0)+1</f>
        <v>#N/A</v>
      </c>
      <c r="O523" s="2" t="e">
        <f>7-MATCH(O$1,Analisi!$C523:$I523,0)+1</f>
        <v>#N/A</v>
      </c>
      <c r="P523" s="2" t="e">
        <f>7-MATCH(P$1,Analisi!$C523:$I523,0)+1</f>
        <v>#N/A</v>
      </c>
      <c r="Q523" s="2" t="e">
        <f>7-MATCH(Q$1,Analisi!$C523:$I523,0)+1</f>
        <v>#N/A</v>
      </c>
      <c r="R523" s="2" t="e">
        <f>7-MATCH(R$1,Analisi!$C523:$I523,0)+1</f>
        <v>#N/A</v>
      </c>
      <c r="S523" s="2" t="e">
        <f>7-MATCH(S$1,Analisi!$C523:$I523,0)+1</f>
        <v>#N/A</v>
      </c>
    </row>
    <row r="524" spans="1:19" x14ac:dyDescent="0.3">
      <c r="A524" s="1"/>
      <c r="B524" s="1"/>
      <c r="C524" s="1"/>
      <c r="D524" s="1"/>
      <c r="E524" s="1"/>
      <c r="F524" s="1"/>
      <c r="G524" s="1"/>
      <c r="H524" s="1"/>
      <c r="I524" s="1"/>
      <c r="K524" s="2">
        <f t="shared" si="167"/>
        <v>0</v>
      </c>
      <c r="L524" s="2">
        <f t="shared" si="168"/>
        <v>0</v>
      </c>
      <c r="M524" s="2" t="e">
        <f>7-MATCH(M$1,Analisi!$C524:$I524,0)+1</f>
        <v>#N/A</v>
      </c>
      <c r="N524" s="2" t="e">
        <f>7-MATCH(N$1,Analisi!$C524:$I524,0)+1</f>
        <v>#N/A</v>
      </c>
      <c r="O524" s="2" t="e">
        <f>7-MATCH(O$1,Analisi!$C524:$I524,0)+1</f>
        <v>#N/A</v>
      </c>
      <c r="P524" s="2" t="e">
        <f>7-MATCH(P$1,Analisi!$C524:$I524,0)+1</f>
        <v>#N/A</v>
      </c>
      <c r="Q524" s="2" t="e">
        <f>7-MATCH(Q$1,Analisi!$C524:$I524,0)+1</f>
        <v>#N/A</v>
      </c>
      <c r="R524" s="2" t="e">
        <f>7-MATCH(R$1,Analisi!$C524:$I524,0)+1</f>
        <v>#N/A</v>
      </c>
      <c r="S524" s="2" t="e">
        <f>7-MATCH(S$1,Analisi!$C524:$I524,0)+1</f>
        <v>#N/A</v>
      </c>
    </row>
    <row r="525" spans="1:19" x14ac:dyDescent="0.3">
      <c r="A525" s="1"/>
      <c r="B525" s="1"/>
      <c r="C525" s="1"/>
      <c r="D525" s="1"/>
      <c r="E525" s="1"/>
      <c r="F525" s="1"/>
      <c r="G525" s="1"/>
      <c r="H525" s="1"/>
      <c r="I525" s="1"/>
      <c r="K525" s="2">
        <f t="shared" si="167"/>
        <v>0</v>
      </c>
      <c r="L525" s="2">
        <f t="shared" si="168"/>
        <v>0</v>
      </c>
      <c r="M525" s="2" t="e">
        <f>7-MATCH(M$1,Analisi!$C525:$I525,0)+1</f>
        <v>#N/A</v>
      </c>
      <c r="N525" s="2" t="e">
        <f>7-MATCH(N$1,Analisi!$C525:$I525,0)+1</f>
        <v>#N/A</v>
      </c>
      <c r="O525" s="2" t="e">
        <f>7-MATCH(O$1,Analisi!$C525:$I525,0)+1</f>
        <v>#N/A</v>
      </c>
      <c r="P525" s="2" t="e">
        <f>7-MATCH(P$1,Analisi!$C525:$I525,0)+1</f>
        <v>#N/A</v>
      </c>
      <c r="Q525" s="2" t="e">
        <f>7-MATCH(Q$1,Analisi!$C525:$I525,0)+1</f>
        <v>#N/A</v>
      </c>
      <c r="R525" s="2" t="e">
        <f>7-MATCH(R$1,Analisi!$C525:$I525,0)+1</f>
        <v>#N/A</v>
      </c>
      <c r="S525" s="2" t="e">
        <f>7-MATCH(S$1,Analisi!$C525:$I525,0)+1</f>
        <v>#N/A</v>
      </c>
    </row>
    <row r="526" spans="1:19" x14ac:dyDescent="0.3">
      <c r="A526" s="1"/>
      <c r="B526" s="1"/>
      <c r="C526" s="1"/>
      <c r="D526" s="1"/>
      <c r="E526" s="1"/>
      <c r="F526" s="1"/>
      <c r="G526" s="1"/>
      <c r="H526" s="1"/>
      <c r="I526" s="1"/>
      <c r="K526" s="2">
        <f t="shared" si="167"/>
        <v>0</v>
      </c>
      <c r="L526" s="2">
        <f t="shared" si="168"/>
        <v>0</v>
      </c>
      <c r="M526" s="2" t="e">
        <f>7-MATCH(M$1,Analisi!$C526:$I526,0)+1</f>
        <v>#N/A</v>
      </c>
      <c r="N526" s="2" t="e">
        <f>7-MATCH(N$1,Analisi!$C526:$I526,0)+1</f>
        <v>#N/A</v>
      </c>
      <c r="O526" s="2" t="e">
        <f>7-MATCH(O$1,Analisi!$C526:$I526,0)+1</f>
        <v>#N/A</v>
      </c>
      <c r="P526" s="2" t="e">
        <f>7-MATCH(P$1,Analisi!$C526:$I526,0)+1</f>
        <v>#N/A</v>
      </c>
      <c r="Q526" s="2" t="e">
        <f>7-MATCH(Q$1,Analisi!$C526:$I526,0)+1</f>
        <v>#N/A</v>
      </c>
      <c r="R526" s="2" t="e">
        <f>7-MATCH(R$1,Analisi!$C526:$I526,0)+1</f>
        <v>#N/A</v>
      </c>
      <c r="S526" s="2" t="e">
        <f>7-MATCH(S$1,Analisi!$C526:$I526,0)+1</f>
        <v>#N/A</v>
      </c>
    </row>
    <row r="527" spans="1:19" x14ac:dyDescent="0.3">
      <c r="A527" s="1"/>
      <c r="B527" s="1"/>
      <c r="C527" s="1"/>
      <c r="D527" s="1"/>
      <c r="E527" s="1"/>
      <c r="F527" s="1"/>
      <c r="G527" s="1"/>
      <c r="H527" s="1"/>
      <c r="I527" s="1"/>
      <c r="K527" s="2">
        <f t="shared" si="167"/>
        <v>0</v>
      </c>
      <c r="L527" s="2">
        <f t="shared" si="168"/>
        <v>0</v>
      </c>
      <c r="M527" s="2" t="e">
        <f>7-MATCH(M$1,Analisi!$C527:$I527,0)+1</f>
        <v>#N/A</v>
      </c>
      <c r="N527" s="2" t="e">
        <f>7-MATCH(N$1,Analisi!$C527:$I527,0)+1</f>
        <v>#N/A</v>
      </c>
      <c r="O527" s="2" t="e">
        <f>7-MATCH(O$1,Analisi!$C527:$I527,0)+1</f>
        <v>#N/A</v>
      </c>
      <c r="P527" s="2" t="e">
        <f>7-MATCH(P$1,Analisi!$C527:$I527,0)+1</f>
        <v>#N/A</v>
      </c>
      <c r="Q527" s="2" t="e">
        <f>7-MATCH(Q$1,Analisi!$C527:$I527,0)+1</f>
        <v>#N/A</v>
      </c>
      <c r="R527" s="2" t="e">
        <f>7-MATCH(R$1,Analisi!$C527:$I527,0)+1</f>
        <v>#N/A</v>
      </c>
      <c r="S527" s="2" t="e">
        <f>7-MATCH(S$1,Analisi!$C527:$I527,0)+1</f>
        <v>#N/A</v>
      </c>
    </row>
    <row r="528" spans="1:19" x14ac:dyDescent="0.3">
      <c r="A528" s="1"/>
      <c r="B528" s="1"/>
      <c r="C528" s="1"/>
      <c r="D528" s="1"/>
      <c r="E528" s="1"/>
      <c r="F528" s="1"/>
      <c r="G528" s="1"/>
      <c r="H528" s="1"/>
      <c r="I528" s="1"/>
      <c r="K528" s="2">
        <f t="shared" si="167"/>
        <v>0</v>
      </c>
      <c r="L528" s="2">
        <f t="shared" si="168"/>
        <v>0</v>
      </c>
      <c r="M528" s="2" t="e">
        <f>7-MATCH(M$1,Analisi!$C528:$I528,0)+1</f>
        <v>#N/A</v>
      </c>
      <c r="N528" s="2" t="e">
        <f>7-MATCH(N$1,Analisi!$C528:$I528,0)+1</f>
        <v>#N/A</v>
      </c>
      <c r="O528" s="2" t="e">
        <f>7-MATCH(O$1,Analisi!$C528:$I528,0)+1</f>
        <v>#N/A</v>
      </c>
      <c r="P528" s="2" t="e">
        <f>7-MATCH(P$1,Analisi!$C528:$I528,0)+1</f>
        <v>#N/A</v>
      </c>
      <c r="Q528" s="2" t="e">
        <f>7-MATCH(Q$1,Analisi!$C528:$I528,0)+1</f>
        <v>#N/A</v>
      </c>
      <c r="R528" s="2" t="e">
        <f>7-MATCH(R$1,Analisi!$C528:$I528,0)+1</f>
        <v>#N/A</v>
      </c>
      <c r="S528" s="2" t="e">
        <f>7-MATCH(S$1,Analisi!$C528:$I528,0)+1</f>
        <v>#N/A</v>
      </c>
    </row>
    <row r="529" spans="1:19" x14ac:dyDescent="0.3">
      <c r="A529" s="1"/>
      <c r="B529" s="1"/>
      <c r="C529" s="1"/>
      <c r="D529" s="1"/>
      <c r="E529" s="1"/>
      <c r="F529" s="1"/>
      <c r="G529" s="1"/>
      <c r="H529" s="1"/>
      <c r="I529" s="1"/>
      <c r="K529" s="2">
        <f t="shared" si="167"/>
        <v>0</v>
      </c>
      <c r="L529" s="2">
        <f t="shared" si="168"/>
        <v>0</v>
      </c>
      <c r="M529" s="2" t="e">
        <f>7-MATCH(M$1,Analisi!$C529:$I529,0)+1</f>
        <v>#N/A</v>
      </c>
      <c r="N529" s="2" t="e">
        <f>7-MATCH(N$1,Analisi!$C529:$I529,0)+1</f>
        <v>#N/A</v>
      </c>
      <c r="O529" s="2" t="e">
        <f>7-MATCH(O$1,Analisi!$C529:$I529,0)+1</f>
        <v>#N/A</v>
      </c>
      <c r="P529" s="2" t="e">
        <f>7-MATCH(P$1,Analisi!$C529:$I529,0)+1</f>
        <v>#N/A</v>
      </c>
      <c r="Q529" s="2" t="e">
        <f>7-MATCH(Q$1,Analisi!$C529:$I529,0)+1</f>
        <v>#N/A</v>
      </c>
      <c r="R529" s="2" t="e">
        <f>7-MATCH(R$1,Analisi!$C529:$I529,0)+1</f>
        <v>#N/A</v>
      </c>
      <c r="S529" s="2" t="e">
        <f>7-MATCH(S$1,Analisi!$C529:$I529,0)+1</f>
        <v>#N/A</v>
      </c>
    </row>
    <row r="530" spans="1:19" x14ac:dyDescent="0.3">
      <c r="A530" s="1"/>
      <c r="B530" s="1"/>
      <c r="C530" s="1"/>
      <c r="D530" s="1"/>
      <c r="E530" s="1"/>
      <c r="F530" s="1"/>
      <c r="G530" s="1"/>
      <c r="H530" s="1"/>
      <c r="I530" s="1"/>
      <c r="K530" s="2">
        <f t="shared" si="167"/>
        <v>0</v>
      </c>
      <c r="L530" s="2">
        <f t="shared" si="168"/>
        <v>0</v>
      </c>
      <c r="M530" s="2" t="e">
        <f>7-MATCH(M$1,Analisi!$C530:$I530,0)+1</f>
        <v>#N/A</v>
      </c>
      <c r="N530" s="2" t="e">
        <f>7-MATCH(N$1,Analisi!$C530:$I530,0)+1</f>
        <v>#N/A</v>
      </c>
      <c r="O530" s="2" t="e">
        <f>7-MATCH(O$1,Analisi!$C530:$I530,0)+1</f>
        <v>#N/A</v>
      </c>
      <c r="P530" s="2" t="e">
        <f>7-MATCH(P$1,Analisi!$C530:$I530,0)+1</f>
        <v>#N/A</v>
      </c>
      <c r="Q530" s="2" t="e">
        <f>7-MATCH(Q$1,Analisi!$C530:$I530,0)+1</f>
        <v>#N/A</v>
      </c>
      <c r="R530" s="2" t="e">
        <f>7-MATCH(R$1,Analisi!$C530:$I530,0)+1</f>
        <v>#N/A</v>
      </c>
      <c r="S530" s="2" t="e">
        <f>7-MATCH(S$1,Analisi!$C530:$I530,0)+1</f>
        <v>#N/A</v>
      </c>
    </row>
    <row r="531" spans="1:19" x14ac:dyDescent="0.3">
      <c r="A531" s="1"/>
      <c r="B531" s="1"/>
      <c r="C531" s="1"/>
      <c r="D531" s="1"/>
      <c r="E531" s="1"/>
      <c r="F531" s="1"/>
      <c r="G531" s="1"/>
      <c r="H531" s="1"/>
      <c r="I531" s="1"/>
      <c r="K531" s="2"/>
      <c r="L531" s="2"/>
      <c r="M531" s="2"/>
      <c r="N531" s="2"/>
      <c r="O531" s="2"/>
      <c r="P531" s="2"/>
      <c r="Q531" s="2"/>
      <c r="R531" s="2"/>
      <c r="S531" s="2"/>
    </row>
    <row r="532" spans="1:19" x14ac:dyDescent="0.3">
      <c r="A532" s="1"/>
      <c r="B532" s="1"/>
      <c r="C532" s="1"/>
      <c r="D532" s="1"/>
      <c r="E532" s="1"/>
      <c r="F532" s="1"/>
      <c r="G532" s="1"/>
      <c r="H532" s="1"/>
      <c r="I532" s="1"/>
      <c r="K532" s="2">
        <f t="shared" ref="K532:K594" si="169">A532</f>
        <v>0</v>
      </c>
      <c r="L532" s="2">
        <f t="shared" ref="L532:L594" si="170">B532</f>
        <v>0</v>
      </c>
      <c r="M532" s="2" t="e">
        <f>7-MATCH(M$1,Analisi!$C532:$I532,0)+1</f>
        <v>#N/A</v>
      </c>
      <c r="N532" s="2" t="e">
        <f>7-MATCH(N$1,Analisi!$C532:$I532,0)+1</f>
        <v>#N/A</v>
      </c>
      <c r="O532" s="2" t="e">
        <f>7-MATCH(O$1,Analisi!$C532:$I532,0)+1</f>
        <v>#N/A</v>
      </c>
      <c r="P532" s="2" t="e">
        <f>7-MATCH(P$1,Analisi!$C532:$I532,0)+1</f>
        <v>#N/A</v>
      </c>
      <c r="Q532" s="2" t="e">
        <f>7-MATCH(Q$1,Analisi!$C532:$I532,0)+1</f>
        <v>#N/A</v>
      </c>
      <c r="R532" s="2" t="e">
        <f>7-MATCH(R$1,Analisi!$C532:$I532,0)+1</f>
        <v>#N/A</v>
      </c>
      <c r="S532" s="2" t="e">
        <f>7-MATCH(S$1,Analisi!$C532:$I532,0)+1</f>
        <v>#N/A</v>
      </c>
    </row>
    <row r="533" spans="1:19" x14ac:dyDescent="0.3">
      <c r="A533" s="1"/>
      <c r="B533" s="1"/>
      <c r="C533" s="1"/>
      <c r="D533" s="1"/>
      <c r="E533" s="1"/>
      <c r="F533" s="1"/>
      <c r="G533" s="1"/>
      <c r="H533" s="1"/>
      <c r="I533" s="1"/>
      <c r="K533" s="2">
        <f t="shared" si="169"/>
        <v>0</v>
      </c>
      <c r="L533" s="2">
        <f t="shared" si="170"/>
        <v>0</v>
      </c>
      <c r="M533" s="2" t="e">
        <f>7-MATCH(M$1,Analisi!$C533:$I533,0)+1</f>
        <v>#N/A</v>
      </c>
      <c r="N533" s="2" t="e">
        <f>7-MATCH(N$1,Analisi!$C533:$I533,0)+1</f>
        <v>#N/A</v>
      </c>
      <c r="O533" s="2" t="e">
        <f>7-MATCH(O$1,Analisi!$C533:$I533,0)+1</f>
        <v>#N/A</v>
      </c>
      <c r="P533" s="2" t="e">
        <f>7-MATCH(P$1,Analisi!$C533:$I533,0)+1</f>
        <v>#N/A</v>
      </c>
      <c r="Q533" s="2" t="e">
        <f>7-MATCH(Q$1,Analisi!$C533:$I533,0)+1</f>
        <v>#N/A</v>
      </c>
      <c r="R533" s="2" t="e">
        <f>7-MATCH(R$1,Analisi!$C533:$I533,0)+1</f>
        <v>#N/A</v>
      </c>
      <c r="S533" s="2" t="e">
        <f>7-MATCH(S$1,Analisi!$C533:$I533,0)+1</f>
        <v>#N/A</v>
      </c>
    </row>
    <row r="534" spans="1:19" x14ac:dyDescent="0.3">
      <c r="A534" s="1"/>
      <c r="B534" s="1"/>
      <c r="C534" s="1"/>
      <c r="D534" s="1"/>
      <c r="E534" s="1"/>
      <c r="F534" s="1"/>
      <c r="G534" s="1"/>
      <c r="H534" s="1"/>
      <c r="I534" s="1"/>
      <c r="K534" s="2">
        <f t="shared" si="169"/>
        <v>0</v>
      </c>
      <c r="L534" s="2">
        <f t="shared" si="170"/>
        <v>0</v>
      </c>
      <c r="M534" s="2" t="e">
        <f>7-MATCH(M$1,Analisi!$C534:$I534,0)+1</f>
        <v>#N/A</v>
      </c>
      <c r="N534" s="2" t="e">
        <f>7-MATCH(N$1,Analisi!$C534:$I534,0)+1</f>
        <v>#N/A</v>
      </c>
      <c r="O534" s="2" t="e">
        <f>7-MATCH(O$1,Analisi!$C534:$I534,0)+1</f>
        <v>#N/A</v>
      </c>
      <c r="P534" s="2" t="e">
        <f>7-MATCH(P$1,Analisi!$C534:$I534,0)+1</f>
        <v>#N/A</v>
      </c>
      <c r="Q534" s="2" t="e">
        <f>7-MATCH(Q$1,Analisi!$C534:$I534,0)+1</f>
        <v>#N/A</v>
      </c>
      <c r="R534" s="2" t="e">
        <f>7-MATCH(R$1,Analisi!$C534:$I534,0)+1</f>
        <v>#N/A</v>
      </c>
      <c r="S534" s="2" t="e">
        <f>7-MATCH(S$1,Analisi!$C534:$I534,0)+1</f>
        <v>#N/A</v>
      </c>
    </row>
    <row r="535" spans="1:19" x14ac:dyDescent="0.3">
      <c r="A535" s="1"/>
      <c r="B535" s="1"/>
      <c r="C535" s="1"/>
      <c r="D535" s="1"/>
      <c r="E535" s="1"/>
      <c r="F535" s="1"/>
      <c r="G535" s="1"/>
      <c r="H535" s="1"/>
      <c r="I535" s="1"/>
      <c r="K535" s="2">
        <f t="shared" si="169"/>
        <v>0</v>
      </c>
      <c r="L535" s="2">
        <f t="shared" si="170"/>
        <v>0</v>
      </c>
      <c r="M535" s="2" t="e">
        <f>7-MATCH(M$1,Analisi!$C535:$I535,0)+1</f>
        <v>#N/A</v>
      </c>
      <c r="N535" s="2" t="e">
        <f>7-MATCH(N$1,Analisi!$C535:$I535,0)+1</f>
        <v>#N/A</v>
      </c>
      <c r="O535" s="2" t="e">
        <f>7-MATCH(O$1,Analisi!$C535:$I535,0)+1</f>
        <v>#N/A</v>
      </c>
      <c r="P535" s="2" t="e">
        <f>7-MATCH(P$1,Analisi!$C535:$I535,0)+1</f>
        <v>#N/A</v>
      </c>
      <c r="Q535" s="2" t="e">
        <f>7-MATCH(Q$1,Analisi!$C535:$I535,0)+1</f>
        <v>#N/A</v>
      </c>
      <c r="R535" s="2" t="e">
        <f>7-MATCH(R$1,Analisi!$C535:$I535,0)+1</f>
        <v>#N/A</v>
      </c>
      <c r="S535" s="2" t="e">
        <f>7-MATCH(S$1,Analisi!$C535:$I535,0)+1</f>
        <v>#N/A</v>
      </c>
    </row>
    <row r="536" spans="1:19" x14ac:dyDescent="0.3">
      <c r="A536" s="1"/>
      <c r="B536" s="1"/>
      <c r="C536" s="1"/>
      <c r="D536" s="1"/>
      <c r="E536" s="1"/>
      <c r="F536" s="1"/>
      <c r="G536" s="1"/>
      <c r="H536" s="1"/>
      <c r="I536" s="1"/>
      <c r="K536" s="2">
        <f t="shared" si="169"/>
        <v>0</v>
      </c>
      <c r="L536" s="2">
        <f t="shared" si="170"/>
        <v>0</v>
      </c>
      <c r="M536" s="2" t="e">
        <f>7-MATCH(M$1,Analisi!$C536:$I536,0)+1</f>
        <v>#N/A</v>
      </c>
      <c r="N536" s="2" t="e">
        <f>7-MATCH(N$1,Analisi!$C536:$I536,0)+1</f>
        <v>#N/A</v>
      </c>
      <c r="O536" s="2" t="e">
        <f>7-MATCH(O$1,Analisi!$C536:$I536,0)+1</f>
        <v>#N/A</v>
      </c>
      <c r="P536" s="2" t="e">
        <f>7-MATCH(P$1,Analisi!$C536:$I536,0)+1</f>
        <v>#N/A</v>
      </c>
      <c r="Q536" s="2" t="e">
        <f>7-MATCH(Q$1,Analisi!$C536:$I536,0)+1</f>
        <v>#N/A</v>
      </c>
      <c r="R536" s="2" t="e">
        <f>7-MATCH(R$1,Analisi!$C536:$I536,0)+1</f>
        <v>#N/A</v>
      </c>
      <c r="S536" s="2" t="e">
        <f>7-MATCH(S$1,Analisi!$C536:$I536,0)+1</f>
        <v>#N/A</v>
      </c>
    </row>
    <row r="537" spans="1:19" x14ac:dyDescent="0.3">
      <c r="A537" s="1"/>
      <c r="B537" s="1"/>
      <c r="C537" s="1"/>
      <c r="D537" s="1"/>
      <c r="E537" s="1"/>
      <c r="F537" s="1"/>
      <c r="G537" s="1"/>
      <c r="H537" s="1"/>
      <c r="I537" s="1"/>
      <c r="K537" s="2">
        <f t="shared" si="169"/>
        <v>0</v>
      </c>
      <c r="L537" s="2">
        <f t="shared" si="170"/>
        <v>0</v>
      </c>
      <c r="M537" s="2" t="e">
        <f>7-MATCH(M$1,Analisi!$C537:$I537,0)+1</f>
        <v>#N/A</v>
      </c>
      <c r="N537" s="2" t="e">
        <f>7-MATCH(N$1,Analisi!$C537:$I537,0)+1</f>
        <v>#N/A</v>
      </c>
      <c r="O537" s="2" t="e">
        <f>7-MATCH(O$1,Analisi!$C537:$I537,0)+1</f>
        <v>#N/A</v>
      </c>
      <c r="P537" s="2" t="e">
        <f>7-MATCH(P$1,Analisi!$C537:$I537,0)+1</f>
        <v>#N/A</v>
      </c>
      <c r="Q537" s="2" t="e">
        <f>7-MATCH(Q$1,Analisi!$C537:$I537,0)+1</f>
        <v>#N/A</v>
      </c>
      <c r="R537" s="2" t="e">
        <f>7-MATCH(R$1,Analisi!$C537:$I537,0)+1</f>
        <v>#N/A</v>
      </c>
      <c r="S537" s="2" t="e">
        <f>7-MATCH(S$1,Analisi!$C537:$I537,0)+1</f>
        <v>#N/A</v>
      </c>
    </row>
    <row r="538" spans="1:19" x14ac:dyDescent="0.3">
      <c r="A538" s="1"/>
      <c r="B538" s="1"/>
      <c r="C538" s="1"/>
      <c r="D538" s="1"/>
      <c r="E538" s="1"/>
      <c r="F538" s="1"/>
      <c r="G538" s="1"/>
      <c r="H538" s="1"/>
      <c r="I538" s="1"/>
      <c r="K538" s="2">
        <f t="shared" si="169"/>
        <v>0</v>
      </c>
      <c r="L538" s="2">
        <f t="shared" si="170"/>
        <v>0</v>
      </c>
      <c r="M538" s="2" t="e">
        <f>7-MATCH(M$1,Analisi!$C538:$I538,0)+1</f>
        <v>#N/A</v>
      </c>
      <c r="N538" s="2" t="e">
        <f>7-MATCH(N$1,Analisi!$C538:$I538,0)+1</f>
        <v>#N/A</v>
      </c>
      <c r="O538" s="2" t="e">
        <f>7-MATCH(O$1,Analisi!$C538:$I538,0)+1</f>
        <v>#N/A</v>
      </c>
      <c r="P538" s="2" t="e">
        <f>7-MATCH(P$1,Analisi!$C538:$I538,0)+1</f>
        <v>#N/A</v>
      </c>
      <c r="Q538" s="2" t="e">
        <f>7-MATCH(Q$1,Analisi!$C538:$I538,0)+1</f>
        <v>#N/A</v>
      </c>
      <c r="R538" s="2" t="e">
        <f>7-MATCH(R$1,Analisi!$C538:$I538,0)+1</f>
        <v>#N/A</v>
      </c>
      <c r="S538" s="2" t="e">
        <f>7-MATCH(S$1,Analisi!$C538:$I538,0)+1</f>
        <v>#N/A</v>
      </c>
    </row>
    <row r="539" spans="1:19" x14ac:dyDescent="0.3">
      <c r="A539" s="1"/>
      <c r="B539" s="1"/>
      <c r="C539" s="1"/>
      <c r="D539" s="1"/>
      <c r="E539" s="1"/>
      <c r="F539" s="1"/>
      <c r="G539" s="1"/>
      <c r="H539" s="1"/>
      <c r="I539" s="1"/>
      <c r="K539" s="2">
        <f t="shared" si="169"/>
        <v>0</v>
      </c>
      <c r="L539" s="2">
        <f t="shared" si="170"/>
        <v>0</v>
      </c>
      <c r="M539" s="2" t="e">
        <f>7-MATCH(M$1,Analisi!$C539:$I539,0)+1</f>
        <v>#N/A</v>
      </c>
      <c r="N539" s="2" t="e">
        <f>7-MATCH(N$1,Analisi!$C539:$I539,0)+1</f>
        <v>#N/A</v>
      </c>
      <c r="O539" s="2" t="e">
        <f>7-MATCH(O$1,Analisi!$C539:$I539,0)+1</f>
        <v>#N/A</v>
      </c>
      <c r="P539" s="2" t="e">
        <f>7-MATCH(P$1,Analisi!$C539:$I539,0)+1</f>
        <v>#N/A</v>
      </c>
      <c r="Q539" s="2" t="e">
        <f>7-MATCH(Q$1,Analisi!$C539:$I539,0)+1</f>
        <v>#N/A</v>
      </c>
      <c r="R539" s="2" t="e">
        <f>7-MATCH(R$1,Analisi!$C539:$I539,0)+1</f>
        <v>#N/A</v>
      </c>
      <c r="S539" s="2" t="e">
        <f>7-MATCH(S$1,Analisi!$C539:$I539,0)+1</f>
        <v>#N/A</v>
      </c>
    </row>
    <row r="540" spans="1:19" x14ac:dyDescent="0.3">
      <c r="A540" s="1"/>
      <c r="B540" s="1"/>
      <c r="C540" s="1"/>
      <c r="D540" s="1"/>
      <c r="E540" s="1"/>
      <c r="F540" s="1"/>
      <c r="G540" s="1"/>
      <c r="H540" s="1"/>
      <c r="I540" s="1"/>
      <c r="K540" s="2">
        <f t="shared" si="169"/>
        <v>0</v>
      </c>
      <c r="L540" s="2">
        <f t="shared" si="170"/>
        <v>0</v>
      </c>
      <c r="M540" s="2" t="e">
        <f>7-MATCH(M$1,Analisi!$C540:$I540,0)+1</f>
        <v>#N/A</v>
      </c>
      <c r="N540" s="2" t="e">
        <f>7-MATCH(N$1,Analisi!$C540:$I540,0)+1</f>
        <v>#N/A</v>
      </c>
      <c r="O540" s="2" t="e">
        <f>7-MATCH(O$1,Analisi!$C540:$I540,0)+1</f>
        <v>#N/A</v>
      </c>
      <c r="P540" s="2" t="e">
        <f>7-MATCH(P$1,Analisi!$C540:$I540,0)+1</f>
        <v>#N/A</v>
      </c>
      <c r="Q540" s="2" t="e">
        <f>7-MATCH(Q$1,Analisi!$C540:$I540,0)+1</f>
        <v>#N/A</v>
      </c>
      <c r="R540" s="2" t="e">
        <f>7-MATCH(R$1,Analisi!$C540:$I540,0)+1</f>
        <v>#N/A</v>
      </c>
      <c r="S540" s="2" t="e">
        <f>7-MATCH(S$1,Analisi!$C540:$I540,0)+1</f>
        <v>#N/A</v>
      </c>
    </row>
    <row r="541" spans="1:19" x14ac:dyDescent="0.3">
      <c r="A541" s="1"/>
      <c r="B541" s="1"/>
      <c r="C541" s="1"/>
      <c r="D541" s="1"/>
      <c r="E541" s="1"/>
      <c r="F541" s="1"/>
      <c r="G541" s="1"/>
      <c r="H541" s="1"/>
      <c r="I541" s="1"/>
      <c r="K541" s="2">
        <f t="shared" si="169"/>
        <v>0</v>
      </c>
      <c r="L541" s="2">
        <f t="shared" si="170"/>
        <v>0</v>
      </c>
      <c r="M541" s="2" t="e">
        <f>7-MATCH(M$1,Analisi!$C541:$I541,0)+1</f>
        <v>#N/A</v>
      </c>
      <c r="N541" s="2" t="e">
        <f>7-MATCH(N$1,Analisi!$C541:$I541,0)+1</f>
        <v>#N/A</v>
      </c>
      <c r="O541" s="2" t="e">
        <f>7-MATCH(O$1,Analisi!$C541:$I541,0)+1</f>
        <v>#N/A</v>
      </c>
      <c r="P541" s="2" t="e">
        <f>7-MATCH(P$1,Analisi!$C541:$I541,0)+1</f>
        <v>#N/A</v>
      </c>
      <c r="Q541" s="2" t="e">
        <f>7-MATCH(Q$1,Analisi!$C541:$I541,0)+1</f>
        <v>#N/A</v>
      </c>
      <c r="R541" s="2" t="e">
        <f>7-MATCH(R$1,Analisi!$C541:$I541,0)+1</f>
        <v>#N/A</v>
      </c>
      <c r="S541" s="2" t="e">
        <f>7-MATCH(S$1,Analisi!$C541:$I541,0)+1</f>
        <v>#N/A</v>
      </c>
    </row>
    <row r="542" spans="1:19" x14ac:dyDescent="0.3">
      <c r="A542" s="1"/>
      <c r="B542" s="1"/>
      <c r="C542" s="1"/>
      <c r="D542" s="1"/>
      <c r="E542" s="1"/>
      <c r="F542" s="1"/>
      <c r="G542" s="1"/>
      <c r="H542" s="1"/>
      <c r="I542" s="1"/>
      <c r="K542" s="2">
        <f t="shared" si="169"/>
        <v>0</v>
      </c>
      <c r="L542" s="2">
        <f t="shared" si="170"/>
        <v>0</v>
      </c>
      <c r="M542" s="2" t="e">
        <f>7-MATCH(M$1,Analisi!$C542:$I542,0)+1</f>
        <v>#N/A</v>
      </c>
      <c r="N542" s="2" t="e">
        <f>7-MATCH(N$1,Analisi!$C542:$I542,0)+1</f>
        <v>#N/A</v>
      </c>
      <c r="O542" s="2" t="e">
        <f>7-MATCH(O$1,Analisi!$C542:$I542,0)+1</f>
        <v>#N/A</v>
      </c>
      <c r="P542" s="2" t="e">
        <f>7-MATCH(P$1,Analisi!$C542:$I542,0)+1</f>
        <v>#N/A</v>
      </c>
      <c r="Q542" s="2" t="e">
        <f>7-MATCH(Q$1,Analisi!$C542:$I542,0)+1</f>
        <v>#N/A</v>
      </c>
      <c r="R542" s="2" t="e">
        <f>7-MATCH(R$1,Analisi!$C542:$I542,0)+1</f>
        <v>#N/A</v>
      </c>
      <c r="S542" s="2" t="e">
        <f>7-MATCH(S$1,Analisi!$C542:$I542,0)+1</f>
        <v>#N/A</v>
      </c>
    </row>
    <row r="543" spans="1:19" x14ac:dyDescent="0.3">
      <c r="A543" s="1"/>
      <c r="B543" s="1"/>
      <c r="C543" s="1"/>
      <c r="D543" s="1"/>
      <c r="E543" s="1"/>
      <c r="F543" s="1"/>
      <c r="G543" s="1"/>
      <c r="H543" s="1"/>
      <c r="I543" s="1"/>
      <c r="K543" s="2">
        <f t="shared" si="169"/>
        <v>0</v>
      </c>
      <c r="L543" s="2">
        <f t="shared" si="170"/>
        <v>0</v>
      </c>
      <c r="M543" s="2" t="e">
        <f>7-MATCH(M$1,Analisi!$C543:$I543,0)+1</f>
        <v>#N/A</v>
      </c>
      <c r="N543" s="2" t="e">
        <f>7-MATCH(N$1,Analisi!$C543:$I543,0)+1</f>
        <v>#N/A</v>
      </c>
      <c r="O543" s="2" t="e">
        <f>7-MATCH(O$1,Analisi!$C543:$I543,0)+1</f>
        <v>#N/A</v>
      </c>
      <c r="P543" s="2" t="e">
        <f>7-MATCH(P$1,Analisi!$C543:$I543,0)+1</f>
        <v>#N/A</v>
      </c>
      <c r="Q543" s="2" t="e">
        <f>7-MATCH(Q$1,Analisi!$C543:$I543,0)+1</f>
        <v>#N/A</v>
      </c>
      <c r="R543" s="2" t="e">
        <f>7-MATCH(R$1,Analisi!$C543:$I543,0)+1</f>
        <v>#N/A</v>
      </c>
      <c r="S543" s="2" t="e">
        <f>7-MATCH(S$1,Analisi!$C543:$I543,0)+1</f>
        <v>#N/A</v>
      </c>
    </row>
    <row r="544" spans="1:19" x14ac:dyDescent="0.3">
      <c r="A544" s="1"/>
      <c r="B544" s="1"/>
      <c r="C544" s="1"/>
      <c r="D544" s="1"/>
      <c r="E544" s="1"/>
      <c r="F544" s="1"/>
      <c r="G544" s="1"/>
      <c r="H544" s="1"/>
      <c r="I544" s="1"/>
      <c r="K544" s="2">
        <f t="shared" si="169"/>
        <v>0</v>
      </c>
      <c r="L544" s="2">
        <f t="shared" si="170"/>
        <v>0</v>
      </c>
      <c r="M544" s="2" t="e">
        <f>7-MATCH(M$1,Analisi!$C544:$I544,0)+1</f>
        <v>#N/A</v>
      </c>
      <c r="N544" s="2" t="e">
        <f>7-MATCH(N$1,Analisi!$C544:$I544,0)+1</f>
        <v>#N/A</v>
      </c>
      <c r="O544" s="2" t="e">
        <f>7-MATCH(O$1,Analisi!$C544:$I544,0)+1</f>
        <v>#N/A</v>
      </c>
      <c r="P544" s="2" t="e">
        <f>7-MATCH(P$1,Analisi!$C544:$I544,0)+1</f>
        <v>#N/A</v>
      </c>
      <c r="Q544" s="2" t="e">
        <f>7-MATCH(Q$1,Analisi!$C544:$I544,0)+1</f>
        <v>#N/A</v>
      </c>
      <c r="R544" s="2" t="e">
        <f>7-MATCH(R$1,Analisi!$C544:$I544,0)+1</f>
        <v>#N/A</v>
      </c>
      <c r="S544" s="2" t="e">
        <f>7-MATCH(S$1,Analisi!$C544:$I544,0)+1</f>
        <v>#N/A</v>
      </c>
    </row>
    <row r="545" spans="1:19" x14ac:dyDescent="0.3">
      <c r="A545" s="1"/>
      <c r="B545" s="1"/>
      <c r="C545" s="1"/>
      <c r="D545" s="1"/>
      <c r="E545" s="1"/>
      <c r="F545" s="1"/>
      <c r="G545" s="1"/>
      <c r="H545" s="1"/>
      <c r="I545" s="1"/>
      <c r="K545" s="2">
        <f t="shared" si="169"/>
        <v>0</v>
      </c>
      <c r="L545" s="2">
        <f t="shared" si="170"/>
        <v>0</v>
      </c>
      <c r="M545" s="2" t="e">
        <f>7-MATCH(M$1,Analisi!$C545:$I545,0)+1</f>
        <v>#N/A</v>
      </c>
      <c r="N545" s="2" t="e">
        <f>7-MATCH(N$1,Analisi!$C545:$I545,0)+1</f>
        <v>#N/A</v>
      </c>
      <c r="O545" s="2" t="e">
        <f>7-MATCH(O$1,Analisi!$C545:$I545,0)+1</f>
        <v>#N/A</v>
      </c>
      <c r="P545" s="2" t="e">
        <f>7-MATCH(P$1,Analisi!$C545:$I545,0)+1</f>
        <v>#N/A</v>
      </c>
      <c r="Q545" s="2" t="e">
        <f>7-MATCH(Q$1,Analisi!$C545:$I545,0)+1</f>
        <v>#N/A</v>
      </c>
      <c r="R545" s="2" t="e">
        <f>7-MATCH(R$1,Analisi!$C545:$I545,0)+1</f>
        <v>#N/A</v>
      </c>
      <c r="S545" s="2" t="e">
        <f>7-MATCH(S$1,Analisi!$C545:$I545,0)+1</f>
        <v>#N/A</v>
      </c>
    </row>
    <row r="546" spans="1:19" x14ac:dyDescent="0.3">
      <c r="A546" s="1"/>
      <c r="B546" s="1"/>
      <c r="C546" s="1"/>
      <c r="D546" s="1"/>
      <c r="E546" s="1"/>
      <c r="F546" s="1"/>
      <c r="G546" s="1"/>
      <c r="H546" s="1"/>
      <c r="I546" s="1"/>
      <c r="K546" s="2">
        <f t="shared" si="169"/>
        <v>0</v>
      </c>
      <c r="L546" s="2">
        <f t="shared" si="170"/>
        <v>0</v>
      </c>
      <c r="M546" s="2" t="e">
        <f>7-MATCH(M$1,Analisi!$C546:$I546,0)+1</f>
        <v>#N/A</v>
      </c>
      <c r="N546" s="2" t="e">
        <f>7-MATCH(N$1,Analisi!$C546:$I546,0)+1</f>
        <v>#N/A</v>
      </c>
      <c r="O546" s="2" t="e">
        <f>7-MATCH(O$1,Analisi!$C546:$I546,0)+1</f>
        <v>#N/A</v>
      </c>
      <c r="P546" s="2" t="e">
        <f>7-MATCH(P$1,Analisi!$C546:$I546,0)+1</f>
        <v>#N/A</v>
      </c>
      <c r="Q546" s="2" t="e">
        <f>7-MATCH(Q$1,Analisi!$C546:$I546,0)+1</f>
        <v>#N/A</v>
      </c>
      <c r="R546" s="2" t="e">
        <f>7-MATCH(R$1,Analisi!$C546:$I546,0)+1</f>
        <v>#N/A</v>
      </c>
      <c r="S546" s="2" t="e">
        <f>7-MATCH(S$1,Analisi!$C546:$I546,0)+1</f>
        <v>#N/A</v>
      </c>
    </row>
    <row r="547" spans="1:19" x14ac:dyDescent="0.3">
      <c r="A547" s="1"/>
      <c r="B547" s="1"/>
      <c r="C547" s="1"/>
      <c r="D547" s="1"/>
      <c r="E547" s="1"/>
      <c r="F547" s="1"/>
      <c r="G547" s="1"/>
      <c r="H547" s="1"/>
      <c r="I547" s="1"/>
      <c r="K547" s="2">
        <f t="shared" si="169"/>
        <v>0</v>
      </c>
      <c r="L547" s="2">
        <f t="shared" si="170"/>
        <v>0</v>
      </c>
      <c r="M547" s="2" t="e">
        <f>7-MATCH(M$1,Analisi!$C547:$I547,0)+1</f>
        <v>#N/A</v>
      </c>
      <c r="N547" s="2" t="e">
        <f>7-MATCH(N$1,Analisi!$C547:$I547,0)+1</f>
        <v>#N/A</v>
      </c>
      <c r="O547" s="2" t="e">
        <f>7-MATCH(O$1,Analisi!$C547:$I547,0)+1</f>
        <v>#N/A</v>
      </c>
      <c r="P547" s="2" t="e">
        <f>7-MATCH(P$1,Analisi!$C547:$I547,0)+1</f>
        <v>#N/A</v>
      </c>
      <c r="Q547" s="2" t="e">
        <f>7-MATCH(Q$1,Analisi!$C547:$I547,0)+1</f>
        <v>#N/A</v>
      </c>
      <c r="R547" s="2" t="e">
        <f>7-MATCH(R$1,Analisi!$C547:$I547,0)+1</f>
        <v>#N/A</v>
      </c>
      <c r="S547" s="2" t="e">
        <f>7-MATCH(S$1,Analisi!$C547:$I547,0)+1</f>
        <v>#N/A</v>
      </c>
    </row>
    <row r="548" spans="1:19" x14ac:dyDescent="0.3">
      <c r="A548" s="1"/>
      <c r="B548" s="1"/>
      <c r="C548" s="1"/>
      <c r="D548" s="1"/>
      <c r="E548" s="1"/>
      <c r="F548" s="1"/>
      <c r="G548" s="1"/>
      <c r="H548" s="1"/>
      <c r="I548" s="1"/>
      <c r="K548" s="2">
        <f t="shared" si="169"/>
        <v>0</v>
      </c>
      <c r="L548" s="2">
        <f t="shared" si="170"/>
        <v>0</v>
      </c>
      <c r="M548" s="2" t="e">
        <f>7-MATCH(M$1,Analisi!$C548:$I548,0)+1</f>
        <v>#N/A</v>
      </c>
      <c r="N548" s="2" t="e">
        <f>7-MATCH(N$1,Analisi!$C548:$I548,0)+1</f>
        <v>#N/A</v>
      </c>
      <c r="O548" s="2" t="e">
        <f>7-MATCH(O$1,Analisi!$C548:$I548,0)+1</f>
        <v>#N/A</v>
      </c>
      <c r="P548" s="2" t="e">
        <f>7-MATCH(P$1,Analisi!$C548:$I548,0)+1</f>
        <v>#N/A</v>
      </c>
      <c r="Q548" s="2" t="e">
        <f>7-MATCH(Q$1,Analisi!$C548:$I548,0)+1</f>
        <v>#N/A</v>
      </c>
      <c r="R548" s="2" t="e">
        <f>7-MATCH(R$1,Analisi!$C548:$I548,0)+1</f>
        <v>#N/A</v>
      </c>
      <c r="S548" s="2" t="e">
        <f>7-MATCH(S$1,Analisi!$C548:$I548,0)+1</f>
        <v>#N/A</v>
      </c>
    </row>
    <row r="549" spans="1:19" x14ac:dyDescent="0.3">
      <c r="A549" s="1"/>
      <c r="B549" s="1"/>
      <c r="C549" s="1"/>
      <c r="D549" s="1"/>
      <c r="E549" s="1"/>
      <c r="F549" s="1"/>
      <c r="G549" s="1"/>
      <c r="H549" s="1"/>
      <c r="I549" s="1"/>
      <c r="K549" s="2">
        <f t="shared" si="169"/>
        <v>0</v>
      </c>
      <c r="L549" s="2">
        <f t="shared" si="170"/>
        <v>0</v>
      </c>
      <c r="M549" s="2" t="e">
        <f>7-MATCH(M$1,Analisi!$C549:$I549,0)+1</f>
        <v>#N/A</v>
      </c>
      <c r="N549" s="2" t="e">
        <f>7-MATCH(N$1,Analisi!$C549:$I549,0)+1</f>
        <v>#N/A</v>
      </c>
      <c r="O549" s="2" t="e">
        <f>7-MATCH(O$1,Analisi!$C549:$I549,0)+1</f>
        <v>#N/A</v>
      </c>
      <c r="P549" s="2" t="e">
        <f>7-MATCH(P$1,Analisi!$C549:$I549,0)+1</f>
        <v>#N/A</v>
      </c>
      <c r="Q549" s="2" t="e">
        <f>7-MATCH(Q$1,Analisi!$C549:$I549,0)+1</f>
        <v>#N/A</v>
      </c>
      <c r="R549" s="2" t="e">
        <f>7-MATCH(R$1,Analisi!$C549:$I549,0)+1</f>
        <v>#N/A</v>
      </c>
      <c r="S549" s="2" t="e">
        <f>7-MATCH(S$1,Analisi!$C549:$I549,0)+1</f>
        <v>#N/A</v>
      </c>
    </row>
    <row r="550" spans="1:19" x14ac:dyDescent="0.3">
      <c r="A550" s="1"/>
      <c r="B550" s="1"/>
      <c r="C550" s="1"/>
      <c r="D550" s="1"/>
      <c r="E550" s="1"/>
      <c r="F550" s="1"/>
      <c r="G550" s="1"/>
      <c r="H550" s="1"/>
      <c r="I550" s="1"/>
      <c r="K550" s="2">
        <f t="shared" si="169"/>
        <v>0</v>
      </c>
      <c r="L550" s="2">
        <f t="shared" si="170"/>
        <v>0</v>
      </c>
      <c r="M550" s="2" t="e">
        <f>7-MATCH(M$1,Analisi!$C550:$I550,0)+1</f>
        <v>#N/A</v>
      </c>
      <c r="N550" s="2" t="e">
        <f>7-MATCH(N$1,Analisi!$C550:$I550,0)+1</f>
        <v>#N/A</v>
      </c>
      <c r="O550" s="2" t="e">
        <f>7-MATCH(O$1,Analisi!$C550:$I550,0)+1</f>
        <v>#N/A</v>
      </c>
      <c r="P550" s="2" t="e">
        <f>7-MATCH(P$1,Analisi!$C550:$I550,0)+1</f>
        <v>#N/A</v>
      </c>
      <c r="Q550" s="2" t="e">
        <f>7-MATCH(Q$1,Analisi!$C550:$I550,0)+1</f>
        <v>#N/A</v>
      </c>
      <c r="R550" s="2" t="e">
        <f>7-MATCH(R$1,Analisi!$C550:$I550,0)+1</f>
        <v>#N/A</v>
      </c>
      <c r="S550" s="2" t="e">
        <f>7-MATCH(S$1,Analisi!$C550:$I550,0)+1</f>
        <v>#N/A</v>
      </c>
    </row>
    <row r="551" spans="1:19" x14ac:dyDescent="0.3">
      <c r="A551" s="1"/>
      <c r="B551" s="1"/>
      <c r="C551" s="1"/>
      <c r="D551" s="1"/>
      <c r="E551" s="1"/>
      <c r="F551" s="1"/>
      <c r="G551" s="1"/>
      <c r="H551" s="1"/>
      <c r="I551" s="1"/>
      <c r="K551" s="2">
        <f t="shared" si="169"/>
        <v>0</v>
      </c>
      <c r="L551" s="2">
        <f t="shared" si="170"/>
        <v>0</v>
      </c>
      <c r="M551" s="2" t="e">
        <f>7-MATCH(M$1,Analisi!$C551:$I551,0)+1</f>
        <v>#N/A</v>
      </c>
      <c r="N551" s="2" t="e">
        <f>7-MATCH(N$1,Analisi!$C551:$I551,0)+1</f>
        <v>#N/A</v>
      </c>
      <c r="O551" s="2" t="e">
        <f>7-MATCH(O$1,Analisi!$C551:$I551,0)+1</f>
        <v>#N/A</v>
      </c>
      <c r="P551" s="2" t="e">
        <f>7-MATCH(P$1,Analisi!$C551:$I551,0)+1</f>
        <v>#N/A</v>
      </c>
      <c r="Q551" s="2" t="e">
        <f>7-MATCH(Q$1,Analisi!$C551:$I551,0)+1</f>
        <v>#N/A</v>
      </c>
      <c r="R551" s="2" t="e">
        <f>7-MATCH(R$1,Analisi!$C551:$I551,0)+1</f>
        <v>#N/A</v>
      </c>
      <c r="S551" s="2" t="e">
        <f>7-MATCH(S$1,Analisi!$C551:$I551,0)+1</f>
        <v>#N/A</v>
      </c>
    </row>
    <row r="552" spans="1:19" x14ac:dyDescent="0.3">
      <c r="A552" s="1"/>
      <c r="B552" s="1"/>
      <c r="C552" s="1"/>
      <c r="D552" s="1"/>
      <c r="E552" s="1"/>
      <c r="F552" s="1"/>
      <c r="G552" s="1"/>
      <c r="H552" s="1"/>
      <c r="I552" s="1"/>
      <c r="K552" s="2">
        <f t="shared" si="169"/>
        <v>0</v>
      </c>
      <c r="L552" s="2">
        <f t="shared" si="170"/>
        <v>0</v>
      </c>
      <c r="M552" s="2" t="e">
        <f>7-MATCH(M$1,Analisi!$C552:$I552,0)+1</f>
        <v>#N/A</v>
      </c>
      <c r="N552" s="2" t="e">
        <f>7-MATCH(N$1,Analisi!$C552:$I552,0)+1</f>
        <v>#N/A</v>
      </c>
      <c r="O552" s="2" t="e">
        <f>7-MATCH(O$1,Analisi!$C552:$I552,0)+1</f>
        <v>#N/A</v>
      </c>
      <c r="P552" s="2" t="e">
        <f>7-MATCH(P$1,Analisi!$C552:$I552,0)+1</f>
        <v>#N/A</v>
      </c>
      <c r="Q552" s="2" t="e">
        <f>7-MATCH(Q$1,Analisi!$C552:$I552,0)+1</f>
        <v>#N/A</v>
      </c>
      <c r="R552" s="2" t="e">
        <f>7-MATCH(R$1,Analisi!$C552:$I552,0)+1</f>
        <v>#N/A</v>
      </c>
      <c r="S552" s="2" t="e">
        <f>7-MATCH(S$1,Analisi!$C552:$I552,0)+1</f>
        <v>#N/A</v>
      </c>
    </row>
    <row r="553" spans="1:19" x14ac:dyDescent="0.3">
      <c r="A553" s="1"/>
      <c r="B553" s="1"/>
      <c r="C553" s="1"/>
      <c r="D553" s="1"/>
      <c r="E553" s="1"/>
      <c r="F553" s="1"/>
      <c r="G553" s="1"/>
      <c r="H553" s="1"/>
      <c r="I553" s="1"/>
      <c r="K553" s="2">
        <f t="shared" si="169"/>
        <v>0</v>
      </c>
      <c r="L553" s="2">
        <f t="shared" si="170"/>
        <v>0</v>
      </c>
      <c r="M553" s="2" t="e">
        <f>7-MATCH(M$1,Analisi!$C553:$I553,0)+1</f>
        <v>#N/A</v>
      </c>
      <c r="N553" s="2" t="e">
        <f>7-MATCH(N$1,Analisi!$C553:$I553,0)+1</f>
        <v>#N/A</v>
      </c>
      <c r="O553" s="2" t="e">
        <f>7-MATCH(O$1,Analisi!$C553:$I553,0)+1</f>
        <v>#N/A</v>
      </c>
      <c r="P553" s="2" t="e">
        <f>7-MATCH(P$1,Analisi!$C553:$I553,0)+1</f>
        <v>#N/A</v>
      </c>
      <c r="Q553" s="2" t="e">
        <f>7-MATCH(Q$1,Analisi!$C553:$I553,0)+1</f>
        <v>#N/A</v>
      </c>
      <c r="R553" s="2" t="e">
        <f>7-MATCH(R$1,Analisi!$C553:$I553,0)+1</f>
        <v>#N/A</v>
      </c>
      <c r="S553" s="2" t="e">
        <f>7-MATCH(S$1,Analisi!$C553:$I553,0)+1</f>
        <v>#N/A</v>
      </c>
    </row>
    <row r="554" spans="1:19" x14ac:dyDescent="0.3">
      <c r="A554" s="1"/>
      <c r="B554" s="1"/>
      <c r="C554" s="1"/>
      <c r="D554" s="1"/>
      <c r="E554" s="1"/>
      <c r="F554" s="1"/>
      <c r="G554" s="1"/>
      <c r="H554" s="1"/>
      <c r="I554" s="1"/>
      <c r="K554" s="2">
        <f t="shared" si="169"/>
        <v>0</v>
      </c>
      <c r="L554" s="2">
        <f t="shared" si="170"/>
        <v>0</v>
      </c>
      <c r="M554" s="2" t="e">
        <f>7-MATCH(M$1,Analisi!$C554:$I554,0)+1</f>
        <v>#N/A</v>
      </c>
      <c r="N554" s="2" t="e">
        <f>7-MATCH(N$1,Analisi!$C554:$I554,0)+1</f>
        <v>#N/A</v>
      </c>
      <c r="O554" s="2" t="e">
        <f>7-MATCH(O$1,Analisi!$C554:$I554,0)+1</f>
        <v>#N/A</v>
      </c>
      <c r="P554" s="2" t="e">
        <f>7-MATCH(P$1,Analisi!$C554:$I554,0)+1</f>
        <v>#N/A</v>
      </c>
      <c r="Q554" s="2" t="e">
        <f>7-MATCH(Q$1,Analisi!$C554:$I554,0)+1</f>
        <v>#N/A</v>
      </c>
      <c r="R554" s="2" t="e">
        <f>7-MATCH(R$1,Analisi!$C554:$I554,0)+1</f>
        <v>#N/A</v>
      </c>
      <c r="S554" s="2" t="e">
        <f>7-MATCH(S$1,Analisi!$C554:$I554,0)+1</f>
        <v>#N/A</v>
      </c>
    </row>
    <row r="555" spans="1:19" x14ac:dyDescent="0.3">
      <c r="A555" s="1"/>
      <c r="B555" s="1"/>
      <c r="C555" s="1"/>
      <c r="D555" s="1"/>
      <c r="E555" s="1"/>
      <c r="F555" s="1"/>
      <c r="G555" s="1"/>
      <c r="H555" s="1"/>
      <c r="I555" s="1"/>
      <c r="K555" s="2">
        <f t="shared" si="169"/>
        <v>0</v>
      </c>
      <c r="L555" s="2">
        <f t="shared" si="170"/>
        <v>0</v>
      </c>
      <c r="M555" s="2" t="e">
        <f>7-MATCH(M$1,Analisi!$C555:$I555,0)+1</f>
        <v>#N/A</v>
      </c>
      <c r="N555" s="2" t="e">
        <f>7-MATCH(N$1,Analisi!$C555:$I555,0)+1</f>
        <v>#N/A</v>
      </c>
      <c r="O555" s="2" t="e">
        <f>7-MATCH(O$1,Analisi!$C555:$I555,0)+1</f>
        <v>#N/A</v>
      </c>
      <c r="P555" s="2" t="e">
        <f>7-MATCH(P$1,Analisi!$C555:$I555,0)+1</f>
        <v>#N/A</v>
      </c>
      <c r="Q555" s="2" t="e">
        <f>7-MATCH(Q$1,Analisi!$C555:$I555,0)+1</f>
        <v>#N/A</v>
      </c>
      <c r="R555" s="2" t="e">
        <f>7-MATCH(R$1,Analisi!$C555:$I555,0)+1</f>
        <v>#N/A</v>
      </c>
      <c r="S555" s="2" t="e">
        <f>7-MATCH(S$1,Analisi!$C555:$I555,0)+1</f>
        <v>#N/A</v>
      </c>
    </row>
    <row r="556" spans="1:19" x14ac:dyDescent="0.3">
      <c r="A556" s="1"/>
      <c r="B556" s="1"/>
      <c r="C556" s="1"/>
      <c r="D556" s="1"/>
      <c r="E556" s="1"/>
      <c r="F556" s="1"/>
      <c r="G556" s="1"/>
      <c r="H556" s="1"/>
      <c r="I556" s="1"/>
      <c r="K556" s="2">
        <f t="shared" si="169"/>
        <v>0</v>
      </c>
      <c r="L556" s="2">
        <f t="shared" si="170"/>
        <v>0</v>
      </c>
      <c r="M556" s="2" t="e">
        <f>7-MATCH(M$1,Analisi!$C556:$I556,0)+1</f>
        <v>#N/A</v>
      </c>
      <c r="N556" s="2" t="e">
        <f>7-MATCH(N$1,Analisi!$C556:$I556,0)+1</f>
        <v>#N/A</v>
      </c>
      <c r="O556" s="2" t="e">
        <f>7-MATCH(O$1,Analisi!$C556:$I556,0)+1</f>
        <v>#N/A</v>
      </c>
      <c r="P556" s="2" t="e">
        <f>7-MATCH(P$1,Analisi!$C556:$I556,0)+1</f>
        <v>#N/A</v>
      </c>
      <c r="Q556" s="2" t="e">
        <f>7-MATCH(Q$1,Analisi!$C556:$I556,0)+1</f>
        <v>#N/A</v>
      </c>
      <c r="R556" s="2" t="e">
        <f>7-MATCH(R$1,Analisi!$C556:$I556,0)+1</f>
        <v>#N/A</v>
      </c>
      <c r="S556" s="2" t="e">
        <f>7-MATCH(S$1,Analisi!$C556:$I556,0)+1</f>
        <v>#N/A</v>
      </c>
    </row>
    <row r="557" spans="1:19" x14ac:dyDescent="0.3">
      <c r="A557" s="1"/>
      <c r="B557" s="1"/>
      <c r="C557" s="1"/>
      <c r="D557" s="1"/>
      <c r="E557" s="1"/>
      <c r="F557" s="1"/>
      <c r="G557" s="1"/>
      <c r="H557" s="1"/>
      <c r="I557" s="1"/>
      <c r="K557" s="2">
        <f t="shared" si="169"/>
        <v>0</v>
      </c>
      <c r="L557" s="2">
        <f t="shared" si="170"/>
        <v>0</v>
      </c>
      <c r="M557" s="2" t="e">
        <f>7-MATCH(M$1,Analisi!$C557:$I557,0)+1</f>
        <v>#N/A</v>
      </c>
      <c r="N557" s="2" t="e">
        <f>7-MATCH(N$1,Analisi!$C557:$I557,0)+1</f>
        <v>#N/A</v>
      </c>
      <c r="O557" s="2" t="e">
        <f>7-MATCH(O$1,Analisi!$C557:$I557,0)+1</f>
        <v>#N/A</v>
      </c>
      <c r="P557" s="2" t="e">
        <f>7-MATCH(P$1,Analisi!$C557:$I557,0)+1</f>
        <v>#N/A</v>
      </c>
      <c r="Q557" s="2" t="e">
        <f>7-MATCH(Q$1,Analisi!$C557:$I557,0)+1</f>
        <v>#N/A</v>
      </c>
      <c r="R557" s="2" t="e">
        <f>7-MATCH(R$1,Analisi!$C557:$I557,0)+1</f>
        <v>#N/A</v>
      </c>
      <c r="S557" s="2" t="e">
        <f>7-MATCH(S$1,Analisi!$C557:$I557,0)+1</f>
        <v>#N/A</v>
      </c>
    </row>
    <row r="558" spans="1:19" x14ac:dyDescent="0.3">
      <c r="A558" s="1"/>
      <c r="B558" s="1"/>
      <c r="C558" s="1"/>
      <c r="D558" s="1"/>
      <c r="E558" s="1"/>
      <c r="F558" s="1"/>
      <c r="G558" s="1"/>
      <c r="H558" s="1"/>
      <c r="I558" s="1"/>
      <c r="K558" s="2">
        <f t="shared" si="169"/>
        <v>0</v>
      </c>
      <c r="L558" s="2">
        <f t="shared" si="170"/>
        <v>0</v>
      </c>
      <c r="M558" s="2" t="e">
        <f>7-MATCH(M$1,Analisi!$C558:$I558,0)+1</f>
        <v>#N/A</v>
      </c>
      <c r="N558" s="2" t="e">
        <f>7-MATCH(N$1,Analisi!$C558:$I558,0)+1</f>
        <v>#N/A</v>
      </c>
      <c r="O558" s="2" t="e">
        <f>7-MATCH(O$1,Analisi!$C558:$I558,0)+1</f>
        <v>#N/A</v>
      </c>
      <c r="P558" s="2" t="e">
        <f>7-MATCH(P$1,Analisi!$C558:$I558,0)+1</f>
        <v>#N/A</v>
      </c>
      <c r="Q558" s="2" t="e">
        <f>7-MATCH(Q$1,Analisi!$C558:$I558,0)+1</f>
        <v>#N/A</v>
      </c>
      <c r="R558" s="2" t="e">
        <f>7-MATCH(R$1,Analisi!$C558:$I558,0)+1</f>
        <v>#N/A</v>
      </c>
      <c r="S558" s="2" t="e">
        <f>7-MATCH(S$1,Analisi!$C558:$I558,0)+1</f>
        <v>#N/A</v>
      </c>
    </row>
    <row r="559" spans="1:19" x14ac:dyDescent="0.3">
      <c r="A559" s="1"/>
      <c r="B559" s="1"/>
      <c r="C559" s="1"/>
      <c r="D559" s="1"/>
      <c r="E559" s="1"/>
      <c r="F559" s="1"/>
      <c r="G559" s="1"/>
      <c r="H559" s="1"/>
      <c r="I559" s="1"/>
      <c r="K559" s="2">
        <f t="shared" si="169"/>
        <v>0</v>
      </c>
      <c r="L559" s="2">
        <f t="shared" si="170"/>
        <v>0</v>
      </c>
      <c r="M559" s="2" t="e">
        <f>7-MATCH(M$1,Analisi!$C559:$I559,0)+1</f>
        <v>#N/A</v>
      </c>
      <c r="N559" s="2" t="e">
        <f>7-MATCH(N$1,Analisi!$C559:$I559,0)+1</f>
        <v>#N/A</v>
      </c>
      <c r="O559" s="2" t="e">
        <f>7-MATCH(O$1,Analisi!$C559:$I559,0)+1</f>
        <v>#N/A</v>
      </c>
      <c r="P559" s="2" t="e">
        <f>7-MATCH(P$1,Analisi!$C559:$I559,0)+1</f>
        <v>#N/A</v>
      </c>
      <c r="Q559" s="2" t="e">
        <f>7-MATCH(Q$1,Analisi!$C559:$I559,0)+1</f>
        <v>#N/A</v>
      </c>
      <c r="R559" s="2" t="e">
        <f>7-MATCH(R$1,Analisi!$C559:$I559,0)+1</f>
        <v>#N/A</v>
      </c>
      <c r="S559" s="2" t="e">
        <f>7-MATCH(S$1,Analisi!$C559:$I559,0)+1</f>
        <v>#N/A</v>
      </c>
    </row>
    <row r="560" spans="1:19" x14ac:dyDescent="0.3">
      <c r="A560" s="1"/>
      <c r="B560" s="1"/>
      <c r="C560" s="1"/>
      <c r="D560" s="1"/>
      <c r="E560" s="1"/>
      <c r="F560" s="1"/>
      <c r="G560" s="1"/>
      <c r="H560" s="1"/>
      <c r="I560" s="1"/>
      <c r="K560" s="2">
        <f t="shared" si="169"/>
        <v>0</v>
      </c>
      <c r="L560" s="2">
        <f t="shared" si="170"/>
        <v>0</v>
      </c>
      <c r="M560" s="2" t="e">
        <f>7-MATCH(M$1,Analisi!$C560:$I560,0)+1</f>
        <v>#N/A</v>
      </c>
      <c r="N560" s="2" t="e">
        <f>7-MATCH(N$1,Analisi!$C560:$I560,0)+1</f>
        <v>#N/A</v>
      </c>
      <c r="O560" s="2" t="e">
        <f>7-MATCH(O$1,Analisi!$C560:$I560,0)+1</f>
        <v>#N/A</v>
      </c>
      <c r="P560" s="2" t="e">
        <f>7-MATCH(P$1,Analisi!$C560:$I560,0)+1</f>
        <v>#N/A</v>
      </c>
      <c r="Q560" s="2" t="e">
        <f>7-MATCH(Q$1,Analisi!$C560:$I560,0)+1</f>
        <v>#N/A</v>
      </c>
      <c r="R560" s="2" t="e">
        <f>7-MATCH(R$1,Analisi!$C560:$I560,0)+1</f>
        <v>#N/A</v>
      </c>
      <c r="S560" s="2" t="e">
        <f>7-MATCH(S$1,Analisi!$C560:$I560,0)+1</f>
        <v>#N/A</v>
      </c>
    </row>
    <row r="561" spans="1:19" x14ac:dyDescent="0.3">
      <c r="A561" s="1"/>
      <c r="B561" s="1"/>
      <c r="C561" s="1"/>
      <c r="D561" s="1"/>
      <c r="E561" s="1"/>
      <c r="F561" s="1"/>
      <c r="G561" s="1"/>
      <c r="H561" s="1"/>
      <c r="I561" s="1"/>
      <c r="K561" s="2">
        <f t="shared" si="169"/>
        <v>0</v>
      </c>
      <c r="L561" s="2">
        <f t="shared" si="170"/>
        <v>0</v>
      </c>
      <c r="M561" s="2" t="e">
        <f>7-MATCH(M$1,Analisi!$C561:$I561,0)+1</f>
        <v>#N/A</v>
      </c>
      <c r="N561" s="2" t="e">
        <f>7-MATCH(N$1,Analisi!$C561:$I561,0)+1</f>
        <v>#N/A</v>
      </c>
      <c r="O561" s="2" t="e">
        <f>7-MATCH(O$1,Analisi!$C561:$I561,0)+1</f>
        <v>#N/A</v>
      </c>
      <c r="P561" s="2" t="e">
        <f>7-MATCH(P$1,Analisi!$C561:$I561,0)+1</f>
        <v>#N/A</v>
      </c>
      <c r="Q561" s="2" t="e">
        <f>7-MATCH(Q$1,Analisi!$C561:$I561,0)+1</f>
        <v>#N/A</v>
      </c>
      <c r="R561" s="2" t="e">
        <f>7-MATCH(R$1,Analisi!$C561:$I561,0)+1</f>
        <v>#N/A</v>
      </c>
      <c r="S561" s="2" t="e">
        <f>7-MATCH(S$1,Analisi!$C561:$I561,0)+1</f>
        <v>#N/A</v>
      </c>
    </row>
    <row r="562" spans="1:19" x14ac:dyDescent="0.3">
      <c r="A562" s="1"/>
      <c r="B562" s="1"/>
      <c r="C562" s="1"/>
      <c r="D562" s="1"/>
      <c r="E562" s="1"/>
      <c r="F562" s="1"/>
      <c r="G562" s="1"/>
      <c r="H562" s="1"/>
      <c r="I562" s="1"/>
      <c r="K562" s="2">
        <f t="shared" si="169"/>
        <v>0</v>
      </c>
      <c r="L562" s="2">
        <f t="shared" si="170"/>
        <v>0</v>
      </c>
      <c r="M562" s="2" t="e">
        <f>7-MATCH(M$1,Analisi!$C562:$I562,0)+1</f>
        <v>#N/A</v>
      </c>
      <c r="N562" s="2" t="e">
        <f>7-MATCH(N$1,Analisi!$C562:$I562,0)+1</f>
        <v>#N/A</v>
      </c>
      <c r="O562" s="2" t="e">
        <f>7-MATCH(O$1,Analisi!$C562:$I562,0)+1</f>
        <v>#N/A</v>
      </c>
      <c r="P562" s="2" t="e">
        <f>7-MATCH(P$1,Analisi!$C562:$I562,0)+1</f>
        <v>#N/A</v>
      </c>
      <c r="Q562" s="2" t="e">
        <f>7-MATCH(Q$1,Analisi!$C562:$I562,0)+1</f>
        <v>#N/A</v>
      </c>
      <c r="R562" s="2" t="e">
        <f>7-MATCH(R$1,Analisi!$C562:$I562,0)+1</f>
        <v>#N/A</v>
      </c>
      <c r="S562" s="2" t="e">
        <f>7-MATCH(S$1,Analisi!$C562:$I562,0)+1</f>
        <v>#N/A</v>
      </c>
    </row>
    <row r="563" spans="1:19" x14ac:dyDescent="0.3">
      <c r="A563" s="1"/>
      <c r="B563" s="1"/>
      <c r="C563" s="1"/>
      <c r="D563" s="1"/>
      <c r="E563" s="1"/>
      <c r="F563" s="1"/>
      <c r="G563" s="1"/>
      <c r="H563" s="1"/>
      <c r="I563" s="1"/>
      <c r="K563" s="2">
        <f t="shared" si="169"/>
        <v>0</v>
      </c>
      <c r="L563" s="2">
        <f t="shared" si="170"/>
        <v>0</v>
      </c>
      <c r="M563" s="2" t="e">
        <f>7-MATCH(M$1,Analisi!$C563:$I563,0)+1</f>
        <v>#N/A</v>
      </c>
      <c r="N563" s="2" t="e">
        <f>7-MATCH(N$1,Analisi!$C563:$I563,0)+1</f>
        <v>#N/A</v>
      </c>
      <c r="O563" s="2" t="e">
        <f>7-MATCH(O$1,Analisi!$C563:$I563,0)+1</f>
        <v>#N/A</v>
      </c>
      <c r="P563" s="2" t="e">
        <f>7-MATCH(P$1,Analisi!$C563:$I563,0)+1</f>
        <v>#N/A</v>
      </c>
      <c r="Q563" s="2" t="e">
        <f>7-MATCH(Q$1,Analisi!$C563:$I563,0)+1</f>
        <v>#N/A</v>
      </c>
      <c r="R563" s="2" t="e">
        <f>7-MATCH(R$1,Analisi!$C563:$I563,0)+1</f>
        <v>#N/A</v>
      </c>
      <c r="S563" s="2" t="e">
        <f>7-MATCH(S$1,Analisi!$C563:$I563,0)+1</f>
        <v>#N/A</v>
      </c>
    </row>
    <row r="564" spans="1:19" x14ac:dyDescent="0.3">
      <c r="A564" s="1"/>
      <c r="B564" s="1"/>
      <c r="C564" s="1"/>
      <c r="D564" s="1"/>
      <c r="E564" s="1"/>
      <c r="F564" s="1"/>
      <c r="G564" s="1"/>
      <c r="H564" s="1"/>
      <c r="I564" s="1"/>
      <c r="K564" s="2">
        <f t="shared" si="169"/>
        <v>0</v>
      </c>
      <c r="L564" s="2">
        <f t="shared" si="170"/>
        <v>0</v>
      </c>
      <c r="M564" s="2" t="e">
        <f>7-MATCH(M$1,Analisi!$C564:$I564,0)+1</f>
        <v>#N/A</v>
      </c>
      <c r="N564" s="2" t="e">
        <f>7-MATCH(N$1,Analisi!$C564:$I564,0)+1</f>
        <v>#N/A</v>
      </c>
      <c r="O564" s="2" t="e">
        <f>7-MATCH(O$1,Analisi!$C564:$I564,0)+1</f>
        <v>#N/A</v>
      </c>
      <c r="P564" s="2" t="e">
        <f>7-MATCH(P$1,Analisi!$C564:$I564,0)+1</f>
        <v>#N/A</v>
      </c>
      <c r="Q564" s="2" t="e">
        <f>7-MATCH(Q$1,Analisi!$C564:$I564,0)+1</f>
        <v>#N/A</v>
      </c>
      <c r="R564" s="2" t="e">
        <f>7-MATCH(R$1,Analisi!$C564:$I564,0)+1</f>
        <v>#N/A</v>
      </c>
      <c r="S564" s="2" t="e">
        <f>7-MATCH(S$1,Analisi!$C564:$I564,0)+1</f>
        <v>#N/A</v>
      </c>
    </row>
    <row r="565" spans="1:19" x14ac:dyDescent="0.3">
      <c r="A565" s="1"/>
      <c r="B565" s="1"/>
      <c r="C565" s="1"/>
      <c r="D565" s="1"/>
      <c r="E565" s="1"/>
      <c r="F565" s="1"/>
      <c r="G565" s="1"/>
      <c r="H565" s="1"/>
      <c r="I565" s="1"/>
      <c r="K565" s="2">
        <f t="shared" si="169"/>
        <v>0</v>
      </c>
      <c r="L565" s="2">
        <f t="shared" si="170"/>
        <v>0</v>
      </c>
      <c r="M565" s="2" t="e">
        <f>7-MATCH(M$1,Analisi!$C565:$I565,0)+1</f>
        <v>#N/A</v>
      </c>
      <c r="N565" s="2" t="e">
        <f>7-MATCH(N$1,Analisi!$C565:$I565,0)+1</f>
        <v>#N/A</v>
      </c>
      <c r="O565" s="2" t="e">
        <f>7-MATCH(O$1,Analisi!$C565:$I565,0)+1</f>
        <v>#N/A</v>
      </c>
      <c r="P565" s="2" t="e">
        <f>7-MATCH(P$1,Analisi!$C565:$I565,0)+1</f>
        <v>#N/A</v>
      </c>
      <c r="Q565" s="2" t="e">
        <f>7-MATCH(Q$1,Analisi!$C565:$I565,0)+1</f>
        <v>#N/A</v>
      </c>
      <c r="R565" s="2" t="e">
        <f>7-MATCH(R$1,Analisi!$C565:$I565,0)+1</f>
        <v>#N/A</v>
      </c>
      <c r="S565" s="2" t="e">
        <f>7-MATCH(S$1,Analisi!$C565:$I565,0)+1</f>
        <v>#N/A</v>
      </c>
    </row>
    <row r="566" spans="1:19" x14ac:dyDescent="0.3">
      <c r="A566" s="1"/>
      <c r="B566" s="1"/>
      <c r="C566" s="1"/>
      <c r="D566" s="1"/>
      <c r="E566" s="1"/>
      <c r="F566" s="1"/>
      <c r="G566" s="1"/>
      <c r="H566" s="1"/>
      <c r="I566" s="1"/>
      <c r="K566" s="2">
        <f t="shared" si="169"/>
        <v>0</v>
      </c>
      <c r="L566" s="2">
        <f t="shared" si="170"/>
        <v>0</v>
      </c>
      <c r="M566" s="2" t="e">
        <f>7-MATCH(M$1,Analisi!$C566:$I566,0)+1</f>
        <v>#N/A</v>
      </c>
      <c r="N566" s="2" t="e">
        <f>7-MATCH(N$1,Analisi!$C566:$I566,0)+1</f>
        <v>#N/A</v>
      </c>
      <c r="O566" s="2" t="e">
        <f>7-MATCH(O$1,Analisi!$C566:$I566,0)+1</f>
        <v>#N/A</v>
      </c>
      <c r="P566" s="2" t="e">
        <f>7-MATCH(P$1,Analisi!$C566:$I566,0)+1</f>
        <v>#N/A</v>
      </c>
      <c r="Q566" s="2" t="e">
        <f>7-MATCH(Q$1,Analisi!$C566:$I566,0)+1</f>
        <v>#N/A</v>
      </c>
      <c r="R566" s="2" t="e">
        <f>7-MATCH(R$1,Analisi!$C566:$I566,0)+1</f>
        <v>#N/A</v>
      </c>
      <c r="S566" s="2" t="e">
        <f>7-MATCH(S$1,Analisi!$C566:$I566,0)+1</f>
        <v>#N/A</v>
      </c>
    </row>
    <row r="567" spans="1:19" x14ac:dyDescent="0.3">
      <c r="A567" s="1"/>
      <c r="B567" s="1"/>
      <c r="C567" s="1"/>
      <c r="D567" s="1"/>
      <c r="E567" s="1"/>
      <c r="F567" s="1"/>
      <c r="G567" s="1"/>
      <c r="H567" s="1"/>
      <c r="I567" s="1"/>
      <c r="K567" s="2">
        <f t="shared" si="169"/>
        <v>0</v>
      </c>
      <c r="L567" s="2">
        <f t="shared" si="170"/>
        <v>0</v>
      </c>
      <c r="M567" s="2" t="e">
        <f>7-MATCH(M$1,Analisi!$C567:$I567,0)+1</f>
        <v>#N/A</v>
      </c>
      <c r="N567" s="2" t="e">
        <f>7-MATCH(N$1,Analisi!$C567:$I567,0)+1</f>
        <v>#N/A</v>
      </c>
      <c r="O567" s="2" t="e">
        <f>7-MATCH(O$1,Analisi!$C567:$I567,0)+1</f>
        <v>#N/A</v>
      </c>
      <c r="P567" s="2" t="e">
        <f>7-MATCH(P$1,Analisi!$C567:$I567,0)+1</f>
        <v>#N/A</v>
      </c>
      <c r="Q567" s="2" t="e">
        <f>7-MATCH(Q$1,Analisi!$C567:$I567,0)+1</f>
        <v>#N/A</v>
      </c>
      <c r="R567" s="2" t="e">
        <f>7-MATCH(R$1,Analisi!$C567:$I567,0)+1</f>
        <v>#N/A</v>
      </c>
      <c r="S567" s="2" t="e">
        <f>7-MATCH(S$1,Analisi!$C567:$I567,0)+1</f>
        <v>#N/A</v>
      </c>
    </row>
    <row r="568" spans="1:19" x14ac:dyDescent="0.3">
      <c r="A568" s="1"/>
      <c r="B568" s="1"/>
      <c r="C568" s="1"/>
      <c r="D568" s="1"/>
      <c r="E568" s="1"/>
      <c r="F568" s="1"/>
      <c r="G568" s="1"/>
      <c r="H568" s="1"/>
      <c r="I568" s="1"/>
      <c r="K568" s="2">
        <f t="shared" si="169"/>
        <v>0</v>
      </c>
      <c r="L568" s="2">
        <f t="shared" si="170"/>
        <v>0</v>
      </c>
      <c r="M568" s="2" t="e">
        <f>7-MATCH(M$1,Analisi!$C568:$I568,0)+1</f>
        <v>#N/A</v>
      </c>
      <c r="N568" s="2" t="e">
        <f>7-MATCH(N$1,Analisi!$C568:$I568,0)+1</f>
        <v>#N/A</v>
      </c>
      <c r="O568" s="2" t="e">
        <f>7-MATCH(O$1,Analisi!$C568:$I568,0)+1</f>
        <v>#N/A</v>
      </c>
      <c r="P568" s="2" t="e">
        <f>7-MATCH(P$1,Analisi!$C568:$I568,0)+1</f>
        <v>#N/A</v>
      </c>
      <c r="Q568" s="2" t="e">
        <f>7-MATCH(Q$1,Analisi!$C568:$I568,0)+1</f>
        <v>#N/A</v>
      </c>
      <c r="R568" s="2" t="e">
        <f>7-MATCH(R$1,Analisi!$C568:$I568,0)+1</f>
        <v>#N/A</v>
      </c>
      <c r="S568" s="2" t="e">
        <f>7-MATCH(S$1,Analisi!$C568:$I568,0)+1</f>
        <v>#N/A</v>
      </c>
    </row>
    <row r="569" spans="1:19" x14ac:dyDescent="0.3">
      <c r="A569" s="1"/>
      <c r="B569" s="1"/>
      <c r="C569" s="1"/>
      <c r="D569" s="1"/>
      <c r="E569" s="1"/>
      <c r="F569" s="1"/>
      <c r="G569" s="1"/>
      <c r="H569" s="1"/>
      <c r="I569" s="1"/>
      <c r="K569" s="2">
        <f t="shared" si="169"/>
        <v>0</v>
      </c>
      <c r="L569" s="2">
        <f t="shared" si="170"/>
        <v>0</v>
      </c>
      <c r="M569" s="2" t="e">
        <f>7-MATCH(M$1,Analisi!$C569:$I569,0)+1</f>
        <v>#N/A</v>
      </c>
      <c r="N569" s="2" t="e">
        <f>7-MATCH(N$1,Analisi!$C569:$I569,0)+1</f>
        <v>#N/A</v>
      </c>
      <c r="O569" s="2" t="e">
        <f>7-MATCH(O$1,Analisi!$C569:$I569,0)+1</f>
        <v>#N/A</v>
      </c>
      <c r="P569" s="2" t="e">
        <f>7-MATCH(P$1,Analisi!$C569:$I569,0)+1</f>
        <v>#N/A</v>
      </c>
      <c r="Q569" s="2" t="e">
        <f>7-MATCH(Q$1,Analisi!$C569:$I569,0)+1</f>
        <v>#N/A</v>
      </c>
      <c r="R569" s="2" t="e">
        <f>7-MATCH(R$1,Analisi!$C569:$I569,0)+1</f>
        <v>#N/A</v>
      </c>
      <c r="S569" s="2" t="e">
        <f>7-MATCH(S$1,Analisi!$C569:$I569,0)+1</f>
        <v>#N/A</v>
      </c>
    </row>
    <row r="570" spans="1:19" x14ac:dyDescent="0.3">
      <c r="A570" s="1"/>
      <c r="B570" s="1"/>
      <c r="C570" s="1"/>
      <c r="D570" s="1"/>
      <c r="E570" s="1"/>
      <c r="F570" s="1"/>
      <c r="G570" s="1"/>
      <c r="H570" s="1"/>
      <c r="I570" s="1"/>
      <c r="K570" s="2">
        <f t="shared" si="169"/>
        <v>0</v>
      </c>
      <c r="L570" s="2">
        <f t="shared" si="170"/>
        <v>0</v>
      </c>
      <c r="M570" s="2" t="e">
        <f>7-MATCH(M$1,Analisi!$C570:$I570,0)+1</f>
        <v>#N/A</v>
      </c>
      <c r="N570" s="2" t="e">
        <f>7-MATCH(N$1,Analisi!$C570:$I570,0)+1</f>
        <v>#N/A</v>
      </c>
      <c r="O570" s="2" t="e">
        <f>7-MATCH(O$1,Analisi!$C570:$I570,0)+1</f>
        <v>#N/A</v>
      </c>
      <c r="P570" s="2" t="e">
        <f>7-MATCH(P$1,Analisi!$C570:$I570,0)+1</f>
        <v>#N/A</v>
      </c>
      <c r="Q570" s="2" t="e">
        <f>7-MATCH(Q$1,Analisi!$C570:$I570,0)+1</f>
        <v>#N/A</v>
      </c>
      <c r="R570" s="2" t="e">
        <f>7-MATCH(R$1,Analisi!$C570:$I570,0)+1</f>
        <v>#N/A</v>
      </c>
      <c r="S570" s="2" t="e">
        <f>7-MATCH(S$1,Analisi!$C570:$I570,0)+1</f>
        <v>#N/A</v>
      </c>
    </row>
    <row r="571" spans="1:19" x14ac:dyDescent="0.3">
      <c r="A571" s="1"/>
      <c r="B571" s="1"/>
      <c r="C571" s="1"/>
      <c r="D571" s="1"/>
      <c r="E571" s="1"/>
      <c r="F571" s="1"/>
      <c r="G571" s="1"/>
      <c r="H571" s="1"/>
      <c r="I571" s="1"/>
      <c r="K571" s="2">
        <f t="shared" si="169"/>
        <v>0</v>
      </c>
      <c r="L571" s="2">
        <f t="shared" si="170"/>
        <v>0</v>
      </c>
      <c r="M571" s="2" t="e">
        <f>7-MATCH(M$1,Analisi!$C571:$I571,0)+1</f>
        <v>#N/A</v>
      </c>
      <c r="N571" s="2" t="e">
        <f>7-MATCH(N$1,Analisi!$C571:$I571,0)+1</f>
        <v>#N/A</v>
      </c>
      <c r="O571" s="2" t="e">
        <f>7-MATCH(O$1,Analisi!$C571:$I571,0)+1</f>
        <v>#N/A</v>
      </c>
      <c r="P571" s="2" t="e">
        <f>7-MATCH(P$1,Analisi!$C571:$I571,0)+1</f>
        <v>#N/A</v>
      </c>
      <c r="Q571" s="2" t="e">
        <f>7-MATCH(Q$1,Analisi!$C571:$I571,0)+1</f>
        <v>#N/A</v>
      </c>
      <c r="R571" s="2" t="e">
        <f>7-MATCH(R$1,Analisi!$C571:$I571,0)+1</f>
        <v>#N/A</v>
      </c>
      <c r="S571" s="2" t="e">
        <f>7-MATCH(S$1,Analisi!$C571:$I571,0)+1</f>
        <v>#N/A</v>
      </c>
    </row>
    <row r="572" spans="1:19" x14ac:dyDescent="0.3">
      <c r="K572" s="2">
        <f t="shared" si="169"/>
        <v>0</v>
      </c>
      <c r="L572" s="2">
        <f t="shared" si="170"/>
        <v>0</v>
      </c>
      <c r="M572" s="2" t="e">
        <f>7-MATCH(M$1,Analisi!$C572:$I572,0)+1</f>
        <v>#N/A</v>
      </c>
      <c r="N572" s="2" t="e">
        <f>7-MATCH(N$1,Analisi!$C572:$I572,0)+1</f>
        <v>#N/A</v>
      </c>
      <c r="O572" s="2" t="e">
        <f>7-MATCH(O$1,Analisi!$C572:$I572,0)+1</f>
        <v>#N/A</v>
      </c>
      <c r="P572" s="2" t="e">
        <f>7-MATCH(P$1,Analisi!$C572:$I572,0)+1</f>
        <v>#N/A</v>
      </c>
      <c r="Q572" s="2" t="e">
        <f>7-MATCH(Q$1,Analisi!$C572:$I572,0)+1</f>
        <v>#N/A</v>
      </c>
      <c r="R572" s="2" t="e">
        <f>7-MATCH(R$1,Analisi!$C572:$I572,0)+1</f>
        <v>#N/A</v>
      </c>
      <c r="S572" s="2" t="e">
        <f>7-MATCH(S$1,Analisi!$C572:$I572,0)+1</f>
        <v>#N/A</v>
      </c>
    </row>
    <row r="573" spans="1:19" x14ac:dyDescent="0.3">
      <c r="K573" s="2">
        <f t="shared" si="169"/>
        <v>0</v>
      </c>
      <c r="L573" s="2">
        <f t="shared" si="170"/>
        <v>0</v>
      </c>
      <c r="M573" s="2" t="e">
        <f>7-MATCH(M$1,Analisi!$C573:$I573,0)+1</f>
        <v>#N/A</v>
      </c>
      <c r="N573" s="2" t="e">
        <f>7-MATCH(N$1,Analisi!$C573:$I573,0)+1</f>
        <v>#N/A</v>
      </c>
      <c r="O573" s="2" t="e">
        <f>7-MATCH(O$1,Analisi!$C573:$I573,0)+1</f>
        <v>#N/A</v>
      </c>
      <c r="P573" s="2" t="e">
        <f>7-MATCH(P$1,Analisi!$C573:$I573,0)+1</f>
        <v>#N/A</v>
      </c>
      <c r="Q573" s="2" t="e">
        <f>7-MATCH(Q$1,Analisi!$C573:$I573,0)+1</f>
        <v>#N/A</v>
      </c>
      <c r="R573" s="2" t="e">
        <f>7-MATCH(R$1,Analisi!$C573:$I573,0)+1</f>
        <v>#N/A</v>
      </c>
      <c r="S573" s="2" t="e">
        <f>7-MATCH(S$1,Analisi!$C573:$I573,0)+1</f>
        <v>#N/A</v>
      </c>
    </row>
    <row r="574" spans="1:19" x14ac:dyDescent="0.3">
      <c r="K574" s="2">
        <f t="shared" si="169"/>
        <v>0</v>
      </c>
      <c r="L574" s="2">
        <f t="shared" si="170"/>
        <v>0</v>
      </c>
      <c r="M574" s="2" t="e">
        <f>7-MATCH(M$1,Analisi!$C574:$I574,0)+1</f>
        <v>#N/A</v>
      </c>
      <c r="N574" s="2" t="e">
        <f>7-MATCH(N$1,Analisi!$C574:$I574,0)+1</f>
        <v>#N/A</v>
      </c>
      <c r="O574" s="2" t="e">
        <f>7-MATCH(O$1,Analisi!$C574:$I574,0)+1</f>
        <v>#N/A</v>
      </c>
      <c r="P574" s="2" t="e">
        <f>7-MATCH(P$1,Analisi!$C574:$I574,0)+1</f>
        <v>#N/A</v>
      </c>
      <c r="Q574" s="2" t="e">
        <f>7-MATCH(Q$1,Analisi!$C574:$I574,0)+1</f>
        <v>#N/A</v>
      </c>
      <c r="R574" s="2" t="e">
        <f>7-MATCH(R$1,Analisi!$C574:$I574,0)+1</f>
        <v>#N/A</v>
      </c>
      <c r="S574" s="2" t="e">
        <f>7-MATCH(S$1,Analisi!$C574:$I574,0)+1</f>
        <v>#N/A</v>
      </c>
    </row>
    <row r="575" spans="1:19" x14ac:dyDescent="0.3">
      <c r="K575" s="2">
        <f t="shared" si="169"/>
        <v>0</v>
      </c>
      <c r="L575" s="2">
        <f t="shared" si="170"/>
        <v>0</v>
      </c>
      <c r="M575" s="2" t="e">
        <f>7-MATCH(M$1,Analisi!$C575:$I575,0)+1</f>
        <v>#N/A</v>
      </c>
      <c r="N575" s="2" t="e">
        <f>7-MATCH(N$1,Analisi!$C575:$I575,0)+1</f>
        <v>#N/A</v>
      </c>
      <c r="O575" s="2" t="e">
        <f>7-MATCH(O$1,Analisi!$C575:$I575,0)+1</f>
        <v>#N/A</v>
      </c>
      <c r="P575" s="2" t="e">
        <f>7-MATCH(P$1,Analisi!$C575:$I575,0)+1</f>
        <v>#N/A</v>
      </c>
      <c r="Q575" s="2" t="e">
        <f>7-MATCH(Q$1,Analisi!$C575:$I575,0)+1</f>
        <v>#N/A</v>
      </c>
      <c r="R575" s="2" t="e">
        <f>7-MATCH(R$1,Analisi!$C575:$I575,0)+1</f>
        <v>#N/A</v>
      </c>
      <c r="S575" s="2" t="e">
        <f>7-MATCH(S$1,Analisi!$C575:$I575,0)+1</f>
        <v>#N/A</v>
      </c>
    </row>
    <row r="576" spans="1:19" x14ac:dyDescent="0.3">
      <c r="K576" s="2">
        <f t="shared" si="169"/>
        <v>0</v>
      </c>
      <c r="L576" s="2">
        <f t="shared" si="170"/>
        <v>0</v>
      </c>
      <c r="M576" s="2" t="e">
        <f>7-MATCH(M$1,Analisi!$C576:$I576,0)+1</f>
        <v>#N/A</v>
      </c>
      <c r="N576" s="2" t="e">
        <f>7-MATCH(N$1,Analisi!$C576:$I576,0)+1</f>
        <v>#N/A</v>
      </c>
      <c r="O576" s="2" t="e">
        <f>7-MATCH(O$1,Analisi!$C576:$I576,0)+1</f>
        <v>#N/A</v>
      </c>
      <c r="P576" s="2" t="e">
        <f>7-MATCH(P$1,Analisi!$C576:$I576,0)+1</f>
        <v>#N/A</v>
      </c>
      <c r="Q576" s="2" t="e">
        <f>7-MATCH(Q$1,Analisi!$C576:$I576,0)+1</f>
        <v>#N/A</v>
      </c>
      <c r="R576" s="2" t="e">
        <f>7-MATCH(R$1,Analisi!$C576:$I576,0)+1</f>
        <v>#N/A</v>
      </c>
      <c r="S576" s="2" t="e">
        <f>7-MATCH(S$1,Analisi!$C576:$I576,0)+1</f>
        <v>#N/A</v>
      </c>
    </row>
    <row r="577" spans="11:19" x14ac:dyDescent="0.3">
      <c r="K577" s="2">
        <f t="shared" si="169"/>
        <v>0</v>
      </c>
      <c r="L577" s="2">
        <f t="shared" si="170"/>
        <v>0</v>
      </c>
      <c r="M577" s="2" t="e">
        <f>7-MATCH(M$1,Analisi!$C577:$I577,0)+1</f>
        <v>#N/A</v>
      </c>
      <c r="N577" s="2" t="e">
        <f>7-MATCH(N$1,Analisi!$C577:$I577,0)+1</f>
        <v>#N/A</v>
      </c>
      <c r="O577" s="2" t="e">
        <f>7-MATCH(O$1,Analisi!$C577:$I577,0)+1</f>
        <v>#N/A</v>
      </c>
      <c r="P577" s="2" t="e">
        <f>7-MATCH(P$1,Analisi!$C577:$I577,0)+1</f>
        <v>#N/A</v>
      </c>
      <c r="Q577" s="2" t="e">
        <f>7-MATCH(Q$1,Analisi!$C577:$I577,0)+1</f>
        <v>#N/A</v>
      </c>
      <c r="R577" s="2" t="e">
        <f>7-MATCH(R$1,Analisi!$C577:$I577,0)+1</f>
        <v>#N/A</v>
      </c>
      <c r="S577" s="2" t="e">
        <f>7-MATCH(S$1,Analisi!$C577:$I577,0)+1</f>
        <v>#N/A</v>
      </c>
    </row>
    <row r="578" spans="11:19" x14ac:dyDescent="0.3">
      <c r="K578" s="2">
        <f t="shared" si="169"/>
        <v>0</v>
      </c>
      <c r="L578" s="2">
        <f t="shared" si="170"/>
        <v>0</v>
      </c>
      <c r="M578" s="2" t="e">
        <f>7-MATCH(M$1,Analisi!$C578:$I578,0)+1</f>
        <v>#N/A</v>
      </c>
      <c r="N578" s="2" t="e">
        <f>7-MATCH(N$1,Analisi!$C578:$I578,0)+1</f>
        <v>#N/A</v>
      </c>
      <c r="O578" s="2" t="e">
        <f>7-MATCH(O$1,Analisi!$C578:$I578,0)+1</f>
        <v>#N/A</v>
      </c>
      <c r="P578" s="2" t="e">
        <f>7-MATCH(P$1,Analisi!$C578:$I578,0)+1</f>
        <v>#N/A</v>
      </c>
      <c r="Q578" s="2" t="e">
        <f>7-MATCH(Q$1,Analisi!$C578:$I578,0)+1</f>
        <v>#N/A</v>
      </c>
      <c r="R578" s="2" t="e">
        <f>7-MATCH(R$1,Analisi!$C578:$I578,0)+1</f>
        <v>#N/A</v>
      </c>
      <c r="S578" s="2" t="e">
        <f>7-MATCH(S$1,Analisi!$C578:$I578,0)+1</f>
        <v>#N/A</v>
      </c>
    </row>
    <row r="579" spans="11:19" x14ac:dyDescent="0.3">
      <c r="K579" s="2">
        <f t="shared" si="169"/>
        <v>0</v>
      </c>
      <c r="L579" s="2">
        <f t="shared" si="170"/>
        <v>0</v>
      </c>
      <c r="M579" s="2" t="e">
        <f>7-MATCH(M$1,Analisi!$C579:$I579,0)+1</f>
        <v>#N/A</v>
      </c>
      <c r="N579" s="2" t="e">
        <f>7-MATCH(N$1,Analisi!$C579:$I579,0)+1</f>
        <v>#N/A</v>
      </c>
      <c r="O579" s="2" t="e">
        <f>7-MATCH(O$1,Analisi!$C579:$I579,0)+1</f>
        <v>#N/A</v>
      </c>
      <c r="P579" s="2" t="e">
        <f>7-MATCH(P$1,Analisi!$C579:$I579,0)+1</f>
        <v>#N/A</v>
      </c>
      <c r="Q579" s="2" t="e">
        <f>7-MATCH(Q$1,Analisi!$C579:$I579,0)+1</f>
        <v>#N/A</v>
      </c>
      <c r="R579" s="2" t="e">
        <f>7-MATCH(R$1,Analisi!$C579:$I579,0)+1</f>
        <v>#N/A</v>
      </c>
      <c r="S579" s="2" t="e">
        <f>7-MATCH(S$1,Analisi!$C579:$I579,0)+1</f>
        <v>#N/A</v>
      </c>
    </row>
    <row r="580" spans="11:19" x14ac:dyDescent="0.3">
      <c r="K580" s="2">
        <f t="shared" si="169"/>
        <v>0</v>
      </c>
      <c r="L580" s="2">
        <f t="shared" si="170"/>
        <v>0</v>
      </c>
      <c r="M580" s="2" t="e">
        <f>7-MATCH(M$1,Analisi!$C580:$I580,0)+1</f>
        <v>#N/A</v>
      </c>
      <c r="N580" s="2" t="e">
        <f>7-MATCH(N$1,Analisi!$C580:$I580,0)+1</f>
        <v>#N/A</v>
      </c>
      <c r="O580" s="2" t="e">
        <f>7-MATCH(O$1,Analisi!$C580:$I580,0)+1</f>
        <v>#N/A</v>
      </c>
      <c r="P580" s="2" t="e">
        <f>7-MATCH(P$1,Analisi!$C580:$I580,0)+1</f>
        <v>#N/A</v>
      </c>
      <c r="Q580" s="2" t="e">
        <f>7-MATCH(Q$1,Analisi!$C580:$I580,0)+1</f>
        <v>#N/A</v>
      </c>
      <c r="R580" s="2" t="e">
        <f>7-MATCH(R$1,Analisi!$C580:$I580,0)+1</f>
        <v>#N/A</v>
      </c>
      <c r="S580" s="2" t="e">
        <f>7-MATCH(S$1,Analisi!$C580:$I580,0)+1</f>
        <v>#N/A</v>
      </c>
    </row>
    <row r="581" spans="11:19" x14ac:dyDescent="0.3">
      <c r="K581" s="2">
        <f t="shared" si="169"/>
        <v>0</v>
      </c>
      <c r="L581" s="2">
        <f t="shared" si="170"/>
        <v>0</v>
      </c>
      <c r="M581" s="2" t="e">
        <f>7-MATCH(M$1,Analisi!$C581:$I581,0)+1</f>
        <v>#N/A</v>
      </c>
      <c r="N581" s="2" t="e">
        <f>7-MATCH(N$1,Analisi!$C581:$I581,0)+1</f>
        <v>#N/A</v>
      </c>
      <c r="O581" s="2" t="e">
        <f>7-MATCH(O$1,Analisi!$C581:$I581,0)+1</f>
        <v>#N/A</v>
      </c>
      <c r="P581" s="2" t="e">
        <f>7-MATCH(P$1,Analisi!$C581:$I581,0)+1</f>
        <v>#N/A</v>
      </c>
      <c r="Q581" s="2" t="e">
        <f>7-MATCH(Q$1,Analisi!$C581:$I581,0)+1</f>
        <v>#N/A</v>
      </c>
      <c r="R581" s="2" t="e">
        <f>7-MATCH(R$1,Analisi!$C581:$I581,0)+1</f>
        <v>#N/A</v>
      </c>
      <c r="S581" s="2" t="e">
        <f>7-MATCH(S$1,Analisi!$C581:$I581,0)+1</f>
        <v>#N/A</v>
      </c>
    </row>
    <row r="582" spans="11:19" x14ac:dyDescent="0.3">
      <c r="K582" s="2">
        <f t="shared" si="169"/>
        <v>0</v>
      </c>
      <c r="L582" s="2">
        <f t="shared" si="170"/>
        <v>0</v>
      </c>
      <c r="M582" s="2" t="e">
        <f>7-MATCH(M$1,Analisi!$C582:$I582,0)+1</f>
        <v>#N/A</v>
      </c>
      <c r="N582" s="2" t="e">
        <f>7-MATCH(N$1,Analisi!$C582:$I582,0)+1</f>
        <v>#N/A</v>
      </c>
      <c r="O582" s="2" t="e">
        <f>7-MATCH(O$1,Analisi!$C582:$I582,0)+1</f>
        <v>#N/A</v>
      </c>
      <c r="P582" s="2" t="e">
        <f>7-MATCH(P$1,Analisi!$C582:$I582,0)+1</f>
        <v>#N/A</v>
      </c>
      <c r="Q582" s="2" t="e">
        <f>7-MATCH(Q$1,Analisi!$C582:$I582,0)+1</f>
        <v>#N/A</v>
      </c>
      <c r="R582" s="2" t="e">
        <f>7-MATCH(R$1,Analisi!$C582:$I582,0)+1</f>
        <v>#N/A</v>
      </c>
      <c r="S582" s="2" t="e">
        <f>7-MATCH(S$1,Analisi!$C582:$I582,0)+1</f>
        <v>#N/A</v>
      </c>
    </row>
    <row r="583" spans="11:19" x14ac:dyDescent="0.3">
      <c r="K583" s="2">
        <f t="shared" si="169"/>
        <v>0</v>
      </c>
      <c r="L583" s="2">
        <f t="shared" si="170"/>
        <v>0</v>
      </c>
      <c r="M583" s="2" t="e">
        <f>7-MATCH(M$1,Analisi!$C583:$I583,0)+1</f>
        <v>#N/A</v>
      </c>
      <c r="N583" s="2" t="e">
        <f>7-MATCH(N$1,Analisi!$C583:$I583,0)+1</f>
        <v>#N/A</v>
      </c>
      <c r="O583" s="2" t="e">
        <f>7-MATCH(O$1,Analisi!$C583:$I583,0)+1</f>
        <v>#N/A</v>
      </c>
      <c r="P583" s="2" t="e">
        <f>7-MATCH(P$1,Analisi!$C583:$I583,0)+1</f>
        <v>#N/A</v>
      </c>
      <c r="Q583" s="2" t="e">
        <f>7-MATCH(Q$1,Analisi!$C583:$I583,0)+1</f>
        <v>#N/A</v>
      </c>
      <c r="R583" s="2" t="e">
        <f>7-MATCH(R$1,Analisi!$C583:$I583,0)+1</f>
        <v>#N/A</v>
      </c>
      <c r="S583" s="2" t="e">
        <f>7-MATCH(S$1,Analisi!$C583:$I583,0)+1</f>
        <v>#N/A</v>
      </c>
    </row>
    <row r="584" spans="11:19" x14ac:dyDescent="0.3">
      <c r="K584" s="2">
        <f t="shared" si="169"/>
        <v>0</v>
      </c>
      <c r="L584" s="2">
        <f t="shared" si="170"/>
        <v>0</v>
      </c>
      <c r="M584" s="2" t="e">
        <f>7-MATCH(M$1,Analisi!$C584:$I584,0)+1</f>
        <v>#N/A</v>
      </c>
      <c r="N584" s="2" t="e">
        <f>7-MATCH(N$1,Analisi!$C584:$I584,0)+1</f>
        <v>#N/A</v>
      </c>
      <c r="O584" s="2" t="e">
        <f>7-MATCH(O$1,Analisi!$C584:$I584,0)+1</f>
        <v>#N/A</v>
      </c>
      <c r="P584" s="2" t="e">
        <f>7-MATCH(P$1,Analisi!$C584:$I584,0)+1</f>
        <v>#N/A</v>
      </c>
      <c r="Q584" s="2" t="e">
        <f>7-MATCH(Q$1,Analisi!$C584:$I584,0)+1</f>
        <v>#N/A</v>
      </c>
      <c r="R584" s="2" t="e">
        <f>7-MATCH(R$1,Analisi!$C584:$I584,0)+1</f>
        <v>#N/A</v>
      </c>
      <c r="S584" s="2" t="e">
        <f>7-MATCH(S$1,Analisi!$C584:$I584,0)+1</f>
        <v>#N/A</v>
      </c>
    </row>
    <row r="585" spans="11:19" x14ac:dyDescent="0.3">
      <c r="K585" s="2">
        <f t="shared" si="169"/>
        <v>0</v>
      </c>
      <c r="L585" s="2">
        <f t="shared" si="170"/>
        <v>0</v>
      </c>
      <c r="M585" s="2" t="e">
        <f>7-MATCH(M$1,Analisi!$C585:$I585,0)+1</f>
        <v>#N/A</v>
      </c>
      <c r="N585" s="2" t="e">
        <f>7-MATCH(N$1,Analisi!$C585:$I585,0)+1</f>
        <v>#N/A</v>
      </c>
      <c r="O585" s="2" t="e">
        <f>7-MATCH(O$1,Analisi!$C585:$I585,0)+1</f>
        <v>#N/A</v>
      </c>
      <c r="P585" s="2" t="e">
        <f>7-MATCH(P$1,Analisi!$C585:$I585,0)+1</f>
        <v>#N/A</v>
      </c>
      <c r="Q585" s="2" t="e">
        <f>7-MATCH(Q$1,Analisi!$C585:$I585,0)+1</f>
        <v>#N/A</v>
      </c>
      <c r="R585" s="2" t="e">
        <f>7-MATCH(R$1,Analisi!$C585:$I585,0)+1</f>
        <v>#N/A</v>
      </c>
      <c r="S585" s="2" t="e">
        <f>7-MATCH(S$1,Analisi!$C585:$I585,0)+1</f>
        <v>#N/A</v>
      </c>
    </row>
    <row r="586" spans="11:19" x14ac:dyDescent="0.3">
      <c r="K586" s="2">
        <f t="shared" si="169"/>
        <v>0</v>
      </c>
      <c r="L586" s="2">
        <f t="shared" si="170"/>
        <v>0</v>
      </c>
      <c r="M586" s="2" t="e">
        <f>7-MATCH(M$1,Analisi!$C586:$I586,0)+1</f>
        <v>#N/A</v>
      </c>
      <c r="N586" s="2" t="e">
        <f>7-MATCH(N$1,Analisi!$C586:$I586,0)+1</f>
        <v>#N/A</v>
      </c>
      <c r="O586" s="2" t="e">
        <f>7-MATCH(O$1,Analisi!$C586:$I586,0)+1</f>
        <v>#N/A</v>
      </c>
      <c r="P586" s="2" t="e">
        <f>7-MATCH(P$1,Analisi!$C586:$I586,0)+1</f>
        <v>#N/A</v>
      </c>
      <c r="Q586" s="2" t="e">
        <f>7-MATCH(Q$1,Analisi!$C586:$I586,0)+1</f>
        <v>#N/A</v>
      </c>
      <c r="R586" s="2" t="e">
        <f>7-MATCH(R$1,Analisi!$C586:$I586,0)+1</f>
        <v>#N/A</v>
      </c>
      <c r="S586" s="2" t="e">
        <f>7-MATCH(S$1,Analisi!$C586:$I586,0)+1</f>
        <v>#N/A</v>
      </c>
    </row>
    <row r="587" spans="11:19" x14ac:dyDescent="0.3">
      <c r="K587" s="2">
        <f t="shared" si="169"/>
        <v>0</v>
      </c>
      <c r="L587" s="2">
        <f t="shared" si="170"/>
        <v>0</v>
      </c>
      <c r="M587" s="2" t="e">
        <f>7-MATCH(M$1,Analisi!$C587:$I587,0)+1</f>
        <v>#N/A</v>
      </c>
      <c r="N587" s="2" t="e">
        <f>7-MATCH(N$1,Analisi!$C587:$I587,0)+1</f>
        <v>#N/A</v>
      </c>
      <c r="O587" s="2" t="e">
        <f>7-MATCH(O$1,Analisi!$C587:$I587,0)+1</f>
        <v>#N/A</v>
      </c>
      <c r="P587" s="2" t="e">
        <f>7-MATCH(P$1,Analisi!$C587:$I587,0)+1</f>
        <v>#N/A</v>
      </c>
      <c r="Q587" s="2" t="e">
        <f>7-MATCH(Q$1,Analisi!$C587:$I587,0)+1</f>
        <v>#N/A</v>
      </c>
      <c r="R587" s="2" t="e">
        <f>7-MATCH(R$1,Analisi!$C587:$I587,0)+1</f>
        <v>#N/A</v>
      </c>
      <c r="S587" s="2" t="e">
        <f>7-MATCH(S$1,Analisi!$C587:$I587,0)+1</f>
        <v>#N/A</v>
      </c>
    </row>
    <row r="588" spans="11:19" x14ac:dyDescent="0.3">
      <c r="K588" s="2">
        <f t="shared" si="169"/>
        <v>0</v>
      </c>
      <c r="L588" s="2">
        <f t="shared" si="170"/>
        <v>0</v>
      </c>
      <c r="M588" s="2" t="e">
        <f>7-MATCH(M$1,Analisi!$C588:$I588,0)+1</f>
        <v>#N/A</v>
      </c>
      <c r="N588" s="2" t="e">
        <f>7-MATCH(N$1,Analisi!$C588:$I588,0)+1</f>
        <v>#N/A</v>
      </c>
      <c r="O588" s="2" t="e">
        <f>7-MATCH(O$1,Analisi!$C588:$I588,0)+1</f>
        <v>#N/A</v>
      </c>
      <c r="P588" s="2" t="e">
        <f>7-MATCH(P$1,Analisi!$C588:$I588,0)+1</f>
        <v>#N/A</v>
      </c>
      <c r="Q588" s="2" t="e">
        <f>7-MATCH(Q$1,Analisi!$C588:$I588,0)+1</f>
        <v>#N/A</v>
      </c>
      <c r="R588" s="2" t="e">
        <f>7-MATCH(R$1,Analisi!$C588:$I588,0)+1</f>
        <v>#N/A</v>
      </c>
      <c r="S588" s="2" t="e">
        <f>7-MATCH(S$1,Analisi!$C588:$I588,0)+1</f>
        <v>#N/A</v>
      </c>
    </row>
    <row r="589" spans="11:19" x14ac:dyDescent="0.3">
      <c r="K589" s="2">
        <f t="shared" si="169"/>
        <v>0</v>
      </c>
      <c r="L589" s="2">
        <f t="shared" si="170"/>
        <v>0</v>
      </c>
      <c r="M589" s="2" t="e">
        <f>7-MATCH(M$1,Analisi!$C589:$I589,0)+1</f>
        <v>#N/A</v>
      </c>
      <c r="N589" s="2" t="e">
        <f>7-MATCH(N$1,Analisi!$C589:$I589,0)+1</f>
        <v>#N/A</v>
      </c>
      <c r="O589" s="2" t="e">
        <f>7-MATCH(O$1,Analisi!$C589:$I589,0)+1</f>
        <v>#N/A</v>
      </c>
      <c r="P589" s="2" t="e">
        <f>7-MATCH(P$1,Analisi!$C589:$I589,0)+1</f>
        <v>#N/A</v>
      </c>
      <c r="Q589" s="2" t="e">
        <f>7-MATCH(Q$1,Analisi!$C589:$I589,0)+1</f>
        <v>#N/A</v>
      </c>
      <c r="R589" s="2" t="e">
        <f>7-MATCH(R$1,Analisi!$C589:$I589,0)+1</f>
        <v>#N/A</v>
      </c>
      <c r="S589" s="2" t="e">
        <f>7-MATCH(S$1,Analisi!$C589:$I589,0)+1</f>
        <v>#N/A</v>
      </c>
    </row>
    <row r="590" spans="11:19" x14ac:dyDescent="0.3">
      <c r="K590" s="2">
        <f t="shared" si="169"/>
        <v>0</v>
      </c>
      <c r="L590" s="2">
        <f t="shared" si="170"/>
        <v>0</v>
      </c>
      <c r="M590" s="2" t="e">
        <f>7-MATCH(M$1,Analisi!$C590:$I590,0)+1</f>
        <v>#N/A</v>
      </c>
      <c r="N590" s="2" t="e">
        <f>7-MATCH(N$1,Analisi!$C590:$I590,0)+1</f>
        <v>#N/A</v>
      </c>
      <c r="O590" s="2" t="e">
        <f>7-MATCH(O$1,Analisi!$C590:$I590,0)+1</f>
        <v>#N/A</v>
      </c>
      <c r="P590" s="2" t="e">
        <f>7-MATCH(P$1,Analisi!$C590:$I590,0)+1</f>
        <v>#N/A</v>
      </c>
      <c r="Q590" s="2" t="e">
        <f>7-MATCH(Q$1,Analisi!$C590:$I590,0)+1</f>
        <v>#N/A</v>
      </c>
      <c r="R590" s="2" t="e">
        <f>7-MATCH(R$1,Analisi!$C590:$I590,0)+1</f>
        <v>#N/A</v>
      </c>
      <c r="S590" s="2" t="e">
        <f>7-MATCH(S$1,Analisi!$C590:$I590,0)+1</f>
        <v>#N/A</v>
      </c>
    </row>
    <row r="591" spans="11:19" x14ac:dyDescent="0.3">
      <c r="K591" s="2">
        <f t="shared" si="169"/>
        <v>0</v>
      </c>
      <c r="L591" s="2">
        <f t="shared" si="170"/>
        <v>0</v>
      </c>
      <c r="M591" s="2" t="e">
        <f>7-MATCH(M$1,Analisi!$C591:$I591,0)+1</f>
        <v>#N/A</v>
      </c>
      <c r="N591" s="2" t="e">
        <f>7-MATCH(N$1,Analisi!$C591:$I591,0)+1</f>
        <v>#N/A</v>
      </c>
      <c r="O591" s="2" t="e">
        <f>7-MATCH(O$1,Analisi!$C591:$I591,0)+1</f>
        <v>#N/A</v>
      </c>
      <c r="P591" s="2" t="e">
        <f>7-MATCH(P$1,Analisi!$C591:$I591,0)+1</f>
        <v>#N/A</v>
      </c>
      <c r="Q591" s="2" t="e">
        <f>7-MATCH(Q$1,Analisi!$C591:$I591,0)+1</f>
        <v>#N/A</v>
      </c>
      <c r="R591" s="2" t="e">
        <f>7-MATCH(R$1,Analisi!$C591:$I591,0)+1</f>
        <v>#N/A</v>
      </c>
      <c r="S591" s="2" t="e">
        <f>7-MATCH(S$1,Analisi!$C591:$I591,0)+1</f>
        <v>#N/A</v>
      </c>
    </row>
    <row r="592" spans="11:19" x14ac:dyDescent="0.3">
      <c r="K592" s="2">
        <f t="shared" si="169"/>
        <v>0</v>
      </c>
      <c r="L592" s="2">
        <f t="shared" si="170"/>
        <v>0</v>
      </c>
      <c r="M592" s="2" t="e">
        <f>7-MATCH(M$1,Analisi!$C592:$I592,0)+1</f>
        <v>#N/A</v>
      </c>
      <c r="N592" s="2" t="e">
        <f>7-MATCH(N$1,Analisi!$C592:$I592,0)+1</f>
        <v>#N/A</v>
      </c>
      <c r="O592" s="2" t="e">
        <f>7-MATCH(O$1,Analisi!$C592:$I592,0)+1</f>
        <v>#N/A</v>
      </c>
      <c r="P592" s="2" t="e">
        <f>7-MATCH(P$1,Analisi!$C592:$I592,0)+1</f>
        <v>#N/A</v>
      </c>
      <c r="Q592" s="2" t="e">
        <f>7-MATCH(Q$1,Analisi!$C592:$I592,0)+1</f>
        <v>#N/A</v>
      </c>
      <c r="R592" s="2" t="e">
        <f>7-MATCH(R$1,Analisi!$C592:$I592,0)+1</f>
        <v>#N/A</v>
      </c>
      <c r="S592" s="2" t="e">
        <f>7-MATCH(S$1,Analisi!$C592:$I592,0)+1</f>
        <v>#N/A</v>
      </c>
    </row>
    <row r="593" spans="11:19" x14ac:dyDescent="0.3">
      <c r="K593" s="2">
        <f t="shared" si="169"/>
        <v>0</v>
      </c>
      <c r="L593" s="2">
        <f t="shared" si="170"/>
        <v>0</v>
      </c>
      <c r="M593" s="2" t="e">
        <f>7-MATCH(M$1,Analisi!$C593:$I593,0)+1</f>
        <v>#N/A</v>
      </c>
      <c r="N593" s="2" t="e">
        <f>7-MATCH(N$1,Analisi!$C593:$I593,0)+1</f>
        <v>#N/A</v>
      </c>
      <c r="O593" s="2" t="e">
        <f>7-MATCH(O$1,Analisi!$C593:$I593,0)+1</f>
        <v>#N/A</v>
      </c>
      <c r="P593" s="2" t="e">
        <f>7-MATCH(P$1,Analisi!$C593:$I593,0)+1</f>
        <v>#N/A</v>
      </c>
      <c r="Q593" s="2" t="e">
        <f>7-MATCH(Q$1,Analisi!$C593:$I593,0)+1</f>
        <v>#N/A</v>
      </c>
      <c r="R593" s="2" t="e">
        <f>7-MATCH(R$1,Analisi!$C593:$I593,0)+1</f>
        <v>#N/A</v>
      </c>
      <c r="S593" s="2" t="e">
        <f>7-MATCH(S$1,Analisi!$C593:$I593,0)+1</f>
        <v>#N/A</v>
      </c>
    </row>
    <row r="594" spans="11:19" x14ac:dyDescent="0.3">
      <c r="K594" s="2">
        <f t="shared" si="169"/>
        <v>0</v>
      </c>
      <c r="L594" s="2">
        <f t="shared" si="170"/>
        <v>0</v>
      </c>
      <c r="M594" s="2" t="e">
        <f>7-MATCH(M$1,Analisi!$C594:$I594,0)+1</f>
        <v>#N/A</v>
      </c>
      <c r="N594" s="2" t="e">
        <f>7-MATCH(N$1,Analisi!$C594:$I594,0)+1</f>
        <v>#N/A</v>
      </c>
      <c r="O594" s="2" t="e">
        <f>7-MATCH(O$1,Analisi!$C594:$I594,0)+1</f>
        <v>#N/A</v>
      </c>
      <c r="P594" s="2" t="e">
        <f>7-MATCH(P$1,Analisi!$C594:$I594,0)+1</f>
        <v>#N/A</v>
      </c>
      <c r="Q594" s="2" t="e">
        <f>7-MATCH(Q$1,Analisi!$C594:$I594,0)+1</f>
        <v>#N/A</v>
      </c>
      <c r="R594" s="2" t="e">
        <f>7-MATCH(R$1,Analisi!$C594:$I594,0)+1</f>
        <v>#N/A</v>
      </c>
      <c r="S594" s="2" t="e">
        <f>7-MATCH(S$1,Analisi!$C594:$I594,0)+1</f>
        <v>#N/A</v>
      </c>
    </row>
    <row r="595" spans="11:19" x14ac:dyDescent="0.3">
      <c r="K595" s="2">
        <f t="shared" ref="K595:K629" si="171">A595</f>
        <v>0</v>
      </c>
      <c r="L595" s="2">
        <f t="shared" ref="L595:L629" si="172">B595</f>
        <v>0</v>
      </c>
      <c r="M595" s="2" t="e">
        <f>7-MATCH(M$1,Analisi!$C595:$I595,0)+1</f>
        <v>#N/A</v>
      </c>
      <c r="N595" s="2" t="e">
        <f>7-MATCH(N$1,Analisi!$C595:$I595,0)+1</f>
        <v>#N/A</v>
      </c>
      <c r="O595" s="2" t="e">
        <f>7-MATCH(O$1,Analisi!$C595:$I595,0)+1</f>
        <v>#N/A</v>
      </c>
      <c r="P595" s="2" t="e">
        <f>7-MATCH(P$1,Analisi!$C595:$I595,0)+1</f>
        <v>#N/A</v>
      </c>
      <c r="Q595" s="2" t="e">
        <f>7-MATCH(Q$1,Analisi!$C595:$I595,0)+1</f>
        <v>#N/A</v>
      </c>
      <c r="R595" s="2" t="e">
        <f>7-MATCH(R$1,Analisi!$C595:$I595,0)+1</f>
        <v>#N/A</v>
      </c>
      <c r="S595" s="2" t="e">
        <f>7-MATCH(S$1,Analisi!$C595:$I595,0)+1</f>
        <v>#N/A</v>
      </c>
    </row>
    <row r="596" spans="11:19" x14ac:dyDescent="0.3">
      <c r="K596" s="2">
        <f t="shared" si="171"/>
        <v>0</v>
      </c>
      <c r="L596" s="2">
        <f t="shared" si="172"/>
        <v>0</v>
      </c>
      <c r="M596" s="2" t="e">
        <f>7-MATCH(M$1,Analisi!$C596:$I596,0)+1</f>
        <v>#N/A</v>
      </c>
      <c r="N596" s="2" t="e">
        <f>7-MATCH(N$1,Analisi!$C596:$I596,0)+1</f>
        <v>#N/A</v>
      </c>
      <c r="O596" s="2" t="e">
        <f>7-MATCH(O$1,Analisi!$C596:$I596,0)+1</f>
        <v>#N/A</v>
      </c>
      <c r="P596" s="2" t="e">
        <f>7-MATCH(P$1,Analisi!$C596:$I596,0)+1</f>
        <v>#N/A</v>
      </c>
      <c r="Q596" s="2" t="e">
        <f>7-MATCH(Q$1,Analisi!$C596:$I596,0)+1</f>
        <v>#N/A</v>
      </c>
      <c r="R596" s="2" t="e">
        <f>7-MATCH(R$1,Analisi!$C596:$I596,0)+1</f>
        <v>#N/A</v>
      </c>
      <c r="S596" s="2" t="e">
        <f>7-MATCH(S$1,Analisi!$C596:$I596,0)+1</f>
        <v>#N/A</v>
      </c>
    </row>
    <row r="597" spans="11:19" x14ac:dyDescent="0.3">
      <c r="K597" s="2">
        <f t="shared" si="171"/>
        <v>0</v>
      </c>
      <c r="L597" s="2">
        <f t="shared" si="172"/>
        <v>0</v>
      </c>
      <c r="M597" s="2" t="e">
        <f>7-MATCH(M$1,Analisi!$C597:$I597,0)+1</f>
        <v>#N/A</v>
      </c>
      <c r="N597" s="2" t="e">
        <f>7-MATCH(N$1,Analisi!$C597:$I597,0)+1</f>
        <v>#N/A</v>
      </c>
      <c r="O597" s="2" t="e">
        <f>7-MATCH(O$1,Analisi!$C597:$I597,0)+1</f>
        <v>#N/A</v>
      </c>
      <c r="P597" s="2" t="e">
        <f>7-MATCH(P$1,Analisi!$C597:$I597,0)+1</f>
        <v>#N/A</v>
      </c>
      <c r="Q597" s="2" t="e">
        <f>7-MATCH(Q$1,Analisi!$C597:$I597,0)+1</f>
        <v>#N/A</v>
      </c>
      <c r="R597" s="2" t="e">
        <f>7-MATCH(R$1,Analisi!$C597:$I597,0)+1</f>
        <v>#N/A</v>
      </c>
      <c r="S597" s="2" t="e">
        <f>7-MATCH(S$1,Analisi!$C597:$I597,0)+1</f>
        <v>#N/A</v>
      </c>
    </row>
    <row r="598" spans="11:19" x14ac:dyDescent="0.3">
      <c r="K598" s="2">
        <f t="shared" si="171"/>
        <v>0</v>
      </c>
      <c r="L598" s="2">
        <f t="shared" si="172"/>
        <v>0</v>
      </c>
      <c r="M598" s="2" t="e">
        <f>7-MATCH(M$1,Analisi!$C598:$I598,0)+1</f>
        <v>#N/A</v>
      </c>
      <c r="N598" s="2" t="e">
        <f>7-MATCH(N$1,Analisi!$C598:$I598,0)+1</f>
        <v>#N/A</v>
      </c>
      <c r="O598" s="2" t="e">
        <f>7-MATCH(O$1,Analisi!$C598:$I598,0)+1</f>
        <v>#N/A</v>
      </c>
      <c r="P598" s="2" t="e">
        <f>7-MATCH(P$1,Analisi!$C598:$I598,0)+1</f>
        <v>#N/A</v>
      </c>
      <c r="Q598" s="2" t="e">
        <f>7-MATCH(Q$1,Analisi!$C598:$I598,0)+1</f>
        <v>#N/A</v>
      </c>
      <c r="R598" s="2" t="e">
        <f>7-MATCH(R$1,Analisi!$C598:$I598,0)+1</f>
        <v>#N/A</v>
      </c>
      <c r="S598" s="2" t="e">
        <f>7-MATCH(S$1,Analisi!$C598:$I598,0)+1</f>
        <v>#N/A</v>
      </c>
    </row>
    <row r="599" spans="11:19" x14ac:dyDescent="0.3">
      <c r="K599" s="2">
        <f t="shared" si="171"/>
        <v>0</v>
      </c>
      <c r="L599" s="2">
        <f t="shared" si="172"/>
        <v>0</v>
      </c>
      <c r="M599" s="2" t="e">
        <f>7-MATCH(M$1,Analisi!$C599:$I599,0)+1</f>
        <v>#N/A</v>
      </c>
      <c r="N599" s="2" t="e">
        <f>7-MATCH(N$1,Analisi!$C599:$I599,0)+1</f>
        <v>#N/A</v>
      </c>
      <c r="O599" s="2" t="e">
        <f>7-MATCH(O$1,Analisi!$C599:$I599,0)+1</f>
        <v>#N/A</v>
      </c>
      <c r="P599" s="2" t="e">
        <f>7-MATCH(P$1,Analisi!$C599:$I599,0)+1</f>
        <v>#N/A</v>
      </c>
      <c r="Q599" s="2" t="e">
        <f>7-MATCH(Q$1,Analisi!$C599:$I599,0)+1</f>
        <v>#N/A</v>
      </c>
      <c r="R599" s="2" t="e">
        <f>7-MATCH(R$1,Analisi!$C599:$I599,0)+1</f>
        <v>#N/A</v>
      </c>
      <c r="S599" s="2" t="e">
        <f>7-MATCH(S$1,Analisi!$C599:$I599,0)+1</f>
        <v>#N/A</v>
      </c>
    </row>
    <row r="600" spans="11:19" x14ac:dyDescent="0.3">
      <c r="K600" s="2">
        <f t="shared" si="171"/>
        <v>0</v>
      </c>
      <c r="L600" s="2">
        <f t="shared" si="172"/>
        <v>0</v>
      </c>
      <c r="M600" s="2" t="e">
        <f>7-MATCH(M$1,Analisi!$C600:$I600,0)+1</f>
        <v>#N/A</v>
      </c>
      <c r="N600" s="2" t="e">
        <f>7-MATCH(N$1,Analisi!$C600:$I600,0)+1</f>
        <v>#N/A</v>
      </c>
      <c r="O600" s="2" t="e">
        <f>7-MATCH(O$1,Analisi!$C600:$I600,0)+1</f>
        <v>#N/A</v>
      </c>
      <c r="P600" s="2" t="e">
        <f>7-MATCH(P$1,Analisi!$C600:$I600,0)+1</f>
        <v>#N/A</v>
      </c>
      <c r="Q600" s="2" t="e">
        <f>7-MATCH(Q$1,Analisi!$C600:$I600,0)+1</f>
        <v>#N/A</v>
      </c>
      <c r="R600" s="2" t="e">
        <f>7-MATCH(R$1,Analisi!$C600:$I600,0)+1</f>
        <v>#N/A</v>
      </c>
      <c r="S600" s="2" t="e">
        <f>7-MATCH(S$1,Analisi!$C600:$I600,0)+1</f>
        <v>#N/A</v>
      </c>
    </row>
    <row r="601" spans="11:19" x14ac:dyDescent="0.3">
      <c r="K601" s="2">
        <f t="shared" si="171"/>
        <v>0</v>
      </c>
      <c r="L601" s="2">
        <f t="shared" si="172"/>
        <v>0</v>
      </c>
      <c r="M601" s="2" t="e">
        <f>7-MATCH(M$1,Analisi!$C601:$I601,0)+1</f>
        <v>#N/A</v>
      </c>
      <c r="N601" s="2" t="e">
        <f>7-MATCH(N$1,Analisi!$C601:$I601,0)+1</f>
        <v>#N/A</v>
      </c>
      <c r="O601" s="2" t="e">
        <f>7-MATCH(O$1,Analisi!$C601:$I601,0)+1</f>
        <v>#N/A</v>
      </c>
      <c r="P601" s="2" t="e">
        <f>7-MATCH(P$1,Analisi!$C601:$I601,0)+1</f>
        <v>#N/A</v>
      </c>
      <c r="Q601" s="2" t="e">
        <f>7-MATCH(Q$1,Analisi!$C601:$I601,0)+1</f>
        <v>#N/A</v>
      </c>
      <c r="R601" s="2" t="e">
        <f>7-MATCH(R$1,Analisi!$C601:$I601,0)+1</f>
        <v>#N/A</v>
      </c>
      <c r="S601" s="2" t="e">
        <f>7-MATCH(S$1,Analisi!$C601:$I601,0)+1</f>
        <v>#N/A</v>
      </c>
    </row>
    <row r="602" spans="11:19" x14ac:dyDescent="0.3">
      <c r="K602" s="2">
        <f t="shared" si="171"/>
        <v>0</v>
      </c>
      <c r="L602" s="2">
        <f t="shared" si="172"/>
        <v>0</v>
      </c>
      <c r="M602" s="2" t="e">
        <f>7-MATCH(M$1,Analisi!$C602:$I602,0)+1</f>
        <v>#N/A</v>
      </c>
      <c r="N602" s="2" t="e">
        <f>7-MATCH(N$1,Analisi!$C602:$I602,0)+1</f>
        <v>#N/A</v>
      </c>
      <c r="O602" s="2" t="e">
        <f>7-MATCH(O$1,Analisi!$C602:$I602,0)+1</f>
        <v>#N/A</v>
      </c>
      <c r="P602" s="2" t="e">
        <f>7-MATCH(P$1,Analisi!$C602:$I602,0)+1</f>
        <v>#N/A</v>
      </c>
      <c r="Q602" s="2" t="e">
        <f>7-MATCH(Q$1,Analisi!$C602:$I602,0)+1</f>
        <v>#N/A</v>
      </c>
      <c r="R602" s="2" t="e">
        <f>7-MATCH(R$1,Analisi!$C602:$I602,0)+1</f>
        <v>#N/A</v>
      </c>
      <c r="S602" s="2" t="e">
        <f>7-MATCH(S$1,Analisi!$C602:$I602,0)+1</f>
        <v>#N/A</v>
      </c>
    </row>
    <row r="603" spans="11:19" x14ac:dyDescent="0.3">
      <c r="K603" s="2">
        <f t="shared" si="171"/>
        <v>0</v>
      </c>
      <c r="L603" s="2">
        <f t="shared" si="172"/>
        <v>0</v>
      </c>
      <c r="M603" s="2" t="e">
        <f>7-MATCH(M$1,Analisi!$C603:$I603,0)+1</f>
        <v>#N/A</v>
      </c>
      <c r="N603" s="2" t="e">
        <f>7-MATCH(N$1,Analisi!$C603:$I603,0)+1</f>
        <v>#N/A</v>
      </c>
      <c r="O603" s="2" t="e">
        <f>7-MATCH(O$1,Analisi!$C603:$I603,0)+1</f>
        <v>#N/A</v>
      </c>
      <c r="P603" s="2" t="e">
        <f>7-MATCH(P$1,Analisi!$C603:$I603,0)+1</f>
        <v>#N/A</v>
      </c>
      <c r="Q603" s="2" t="e">
        <f>7-MATCH(Q$1,Analisi!$C603:$I603,0)+1</f>
        <v>#N/A</v>
      </c>
      <c r="R603" s="2" t="e">
        <f>7-MATCH(R$1,Analisi!$C603:$I603,0)+1</f>
        <v>#N/A</v>
      </c>
      <c r="S603" s="2" t="e">
        <f>7-MATCH(S$1,Analisi!$C603:$I603,0)+1</f>
        <v>#N/A</v>
      </c>
    </row>
    <row r="604" spans="11:19" x14ac:dyDescent="0.3">
      <c r="K604" s="2">
        <f t="shared" si="171"/>
        <v>0</v>
      </c>
      <c r="L604" s="2">
        <f t="shared" si="172"/>
        <v>0</v>
      </c>
      <c r="M604" s="2" t="e">
        <f>7-MATCH(M$1,Analisi!$C604:$I604,0)+1</f>
        <v>#N/A</v>
      </c>
      <c r="N604" s="2" t="e">
        <f>7-MATCH(N$1,Analisi!$C604:$I604,0)+1</f>
        <v>#N/A</v>
      </c>
      <c r="O604" s="2" t="e">
        <f>7-MATCH(O$1,Analisi!$C604:$I604,0)+1</f>
        <v>#N/A</v>
      </c>
      <c r="P604" s="2" t="e">
        <f>7-MATCH(P$1,Analisi!$C604:$I604,0)+1</f>
        <v>#N/A</v>
      </c>
      <c r="Q604" s="2" t="e">
        <f>7-MATCH(Q$1,Analisi!$C604:$I604,0)+1</f>
        <v>#N/A</v>
      </c>
      <c r="R604" s="2" t="e">
        <f>7-MATCH(R$1,Analisi!$C604:$I604,0)+1</f>
        <v>#N/A</v>
      </c>
      <c r="S604" s="2" t="e">
        <f>7-MATCH(S$1,Analisi!$C604:$I604,0)+1</f>
        <v>#N/A</v>
      </c>
    </row>
    <row r="605" spans="11:19" x14ac:dyDescent="0.3">
      <c r="K605" s="2">
        <f t="shared" si="171"/>
        <v>0</v>
      </c>
      <c r="L605" s="2">
        <f t="shared" si="172"/>
        <v>0</v>
      </c>
      <c r="M605" s="2" t="e">
        <f>7-MATCH(M$1,Analisi!$C605:$I605,0)+1</f>
        <v>#N/A</v>
      </c>
      <c r="N605" s="2" t="e">
        <f>7-MATCH(N$1,Analisi!$C605:$I605,0)+1</f>
        <v>#N/A</v>
      </c>
      <c r="O605" s="2" t="e">
        <f>7-MATCH(O$1,Analisi!$C605:$I605,0)+1</f>
        <v>#N/A</v>
      </c>
      <c r="P605" s="2" t="e">
        <f>7-MATCH(P$1,Analisi!$C605:$I605,0)+1</f>
        <v>#N/A</v>
      </c>
      <c r="Q605" s="2" t="e">
        <f>7-MATCH(Q$1,Analisi!$C605:$I605,0)+1</f>
        <v>#N/A</v>
      </c>
      <c r="R605" s="2" t="e">
        <f>7-MATCH(R$1,Analisi!$C605:$I605,0)+1</f>
        <v>#N/A</v>
      </c>
      <c r="S605" s="2" t="e">
        <f>7-MATCH(S$1,Analisi!$C605:$I605,0)+1</f>
        <v>#N/A</v>
      </c>
    </row>
    <row r="606" spans="11:19" x14ac:dyDescent="0.3">
      <c r="K606" s="2">
        <f t="shared" si="171"/>
        <v>0</v>
      </c>
      <c r="L606" s="2">
        <f t="shared" si="172"/>
        <v>0</v>
      </c>
      <c r="M606" s="2" t="e">
        <f>7-MATCH(M$1,Analisi!$C606:$I606,0)+1</f>
        <v>#N/A</v>
      </c>
      <c r="N606" s="2" t="e">
        <f>7-MATCH(N$1,Analisi!$C606:$I606,0)+1</f>
        <v>#N/A</v>
      </c>
      <c r="O606" s="2" t="e">
        <f>7-MATCH(O$1,Analisi!$C606:$I606,0)+1</f>
        <v>#N/A</v>
      </c>
      <c r="P606" s="2" t="e">
        <f>7-MATCH(P$1,Analisi!$C606:$I606,0)+1</f>
        <v>#N/A</v>
      </c>
      <c r="Q606" s="2" t="e">
        <f>7-MATCH(Q$1,Analisi!$C606:$I606,0)+1</f>
        <v>#N/A</v>
      </c>
      <c r="R606" s="2" t="e">
        <f>7-MATCH(R$1,Analisi!$C606:$I606,0)+1</f>
        <v>#N/A</v>
      </c>
      <c r="S606" s="2" t="e">
        <f>7-MATCH(S$1,Analisi!$C606:$I606,0)+1</f>
        <v>#N/A</v>
      </c>
    </row>
    <row r="607" spans="11:19" x14ac:dyDescent="0.3">
      <c r="K607" s="2">
        <f t="shared" si="171"/>
        <v>0</v>
      </c>
      <c r="L607" s="2">
        <f t="shared" si="172"/>
        <v>0</v>
      </c>
      <c r="M607" s="2" t="e">
        <f>7-MATCH(M$1,Analisi!$C607:$I607,0)+1</f>
        <v>#N/A</v>
      </c>
      <c r="N607" s="2" t="e">
        <f>7-MATCH(N$1,Analisi!$C607:$I607,0)+1</f>
        <v>#N/A</v>
      </c>
      <c r="O607" s="2" t="e">
        <f>7-MATCH(O$1,Analisi!$C607:$I607,0)+1</f>
        <v>#N/A</v>
      </c>
      <c r="P607" s="2" t="e">
        <f>7-MATCH(P$1,Analisi!$C607:$I607,0)+1</f>
        <v>#N/A</v>
      </c>
      <c r="Q607" s="2" t="e">
        <f>7-MATCH(Q$1,Analisi!$C607:$I607,0)+1</f>
        <v>#N/A</v>
      </c>
      <c r="R607" s="2" t="e">
        <f>7-MATCH(R$1,Analisi!$C607:$I607,0)+1</f>
        <v>#N/A</v>
      </c>
      <c r="S607" s="2" t="e">
        <f>7-MATCH(S$1,Analisi!$C607:$I607,0)+1</f>
        <v>#N/A</v>
      </c>
    </row>
    <row r="608" spans="11:19" x14ac:dyDescent="0.3">
      <c r="K608" s="2">
        <f t="shared" si="171"/>
        <v>0</v>
      </c>
      <c r="L608" s="2">
        <f t="shared" si="172"/>
        <v>0</v>
      </c>
      <c r="M608" s="2" t="e">
        <f>7-MATCH(M$1,Analisi!$C608:$I608,0)+1</f>
        <v>#N/A</v>
      </c>
      <c r="N608" s="2" t="e">
        <f>7-MATCH(N$1,Analisi!$C608:$I608,0)+1</f>
        <v>#N/A</v>
      </c>
      <c r="O608" s="2" t="e">
        <f>7-MATCH(O$1,Analisi!$C608:$I608,0)+1</f>
        <v>#N/A</v>
      </c>
      <c r="P608" s="2" t="e">
        <f>7-MATCH(P$1,Analisi!$C608:$I608,0)+1</f>
        <v>#N/A</v>
      </c>
      <c r="Q608" s="2" t="e">
        <f>7-MATCH(Q$1,Analisi!$C608:$I608,0)+1</f>
        <v>#N/A</v>
      </c>
      <c r="R608" s="2" t="e">
        <f>7-MATCH(R$1,Analisi!$C608:$I608,0)+1</f>
        <v>#N/A</v>
      </c>
      <c r="S608" s="2" t="e">
        <f>7-MATCH(S$1,Analisi!$C608:$I608,0)+1</f>
        <v>#N/A</v>
      </c>
    </row>
    <row r="609" spans="11:19" x14ac:dyDescent="0.3">
      <c r="K609" s="2">
        <f t="shared" si="171"/>
        <v>0</v>
      </c>
      <c r="L609" s="2">
        <f t="shared" si="172"/>
        <v>0</v>
      </c>
      <c r="M609" s="2" t="e">
        <f>7-MATCH(M$1,Analisi!$C609:$I609,0)+1</f>
        <v>#N/A</v>
      </c>
      <c r="N609" s="2" t="e">
        <f>7-MATCH(N$1,Analisi!$C609:$I609,0)+1</f>
        <v>#N/A</v>
      </c>
      <c r="O609" s="2" t="e">
        <f>7-MATCH(O$1,Analisi!$C609:$I609,0)+1</f>
        <v>#N/A</v>
      </c>
      <c r="P609" s="2" t="e">
        <f>7-MATCH(P$1,Analisi!$C609:$I609,0)+1</f>
        <v>#N/A</v>
      </c>
      <c r="Q609" s="2" t="e">
        <f>7-MATCH(Q$1,Analisi!$C609:$I609,0)+1</f>
        <v>#N/A</v>
      </c>
      <c r="R609" s="2" t="e">
        <f>7-MATCH(R$1,Analisi!$C609:$I609,0)+1</f>
        <v>#N/A</v>
      </c>
      <c r="S609" s="2" t="e">
        <f>7-MATCH(S$1,Analisi!$C609:$I609,0)+1</f>
        <v>#N/A</v>
      </c>
    </row>
    <row r="610" spans="11:19" x14ac:dyDescent="0.3">
      <c r="K610" s="2">
        <f t="shared" si="171"/>
        <v>0</v>
      </c>
      <c r="L610" s="2">
        <f t="shared" si="172"/>
        <v>0</v>
      </c>
      <c r="M610" s="2" t="e">
        <f>7-MATCH(M$1,Analisi!$C610:$I610,0)+1</f>
        <v>#N/A</v>
      </c>
      <c r="N610" s="2" t="e">
        <f>7-MATCH(N$1,Analisi!$C610:$I610,0)+1</f>
        <v>#N/A</v>
      </c>
      <c r="O610" s="2" t="e">
        <f>7-MATCH(O$1,Analisi!$C610:$I610,0)+1</f>
        <v>#N/A</v>
      </c>
      <c r="P610" s="2" t="e">
        <f>7-MATCH(P$1,Analisi!$C610:$I610,0)+1</f>
        <v>#N/A</v>
      </c>
      <c r="Q610" s="2" t="e">
        <f>7-MATCH(Q$1,Analisi!$C610:$I610,0)+1</f>
        <v>#N/A</v>
      </c>
      <c r="R610" s="2" t="e">
        <f>7-MATCH(R$1,Analisi!$C610:$I610,0)+1</f>
        <v>#N/A</v>
      </c>
      <c r="S610" s="2" t="e">
        <f>7-MATCH(S$1,Analisi!$C610:$I610,0)+1</f>
        <v>#N/A</v>
      </c>
    </row>
    <row r="611" spans="11:19" x14ac:dyDescent="0.3">
      <c r="K611" s="2">
        <f t="shared" si="171"/>
        <v>0</v>
      </c>
      <c r="L611" s="2">
        <f t="shared" si="172"/>
        <v>0</v>
      </c>
      <c r="M611" s="2" t="e">
        <f>7-MATCH(M$1,Analisi!$C611:$I611,0)+1</f>
        <v>#N/A</v>
      </c>
      <c r="N611" s="2" t="e">
        <f>7-MATCH(N$1,Analisi!$C611:$I611,0)+1</f>
        <v>#N/A</v>
      </c>
      <c r="O611" s="2" t="e">
        <f>7-MATCH(O$1,Analisi!$C611:$I611,0)+1</f>
        <v>#N/A</v>
      </c>
      <c r="P611" s="2" t="e">
        <f>7-MATCH(P$1,Analisi!$C611:$I611,0)+1</f>
        <v>#N/A</v>
      </c>
      <c r="Q611" s="2" t="e">
        <f>7-MATCH(Q$1,Analisi!$C611:$I611,0)+1</f>
        <v>#N/A</v>
      </c>
      <c r="R611" s="2" t="e">
        <f>7-MATCH(R$1,Analisi!$C611:$I611,0)+1</f>
        <v>#N/A</v>
      </c>
      <c r="S611" s="2" t="e">
        <f>7-MATCH(S$1,Analisi!$C611:$I611,0)+1</f>
        <v>#N/A</v>
      </c>
    </row>
    <row r="612" spans="11:19" x14ac:dyDescent="0.3">
      <c r="K612" s="2">
        <f t="shared" si="171"/>
        <v>0</v>
      </c>
      <c r="L612" s="2">
        <f t="shared" si="172"/>
        <v>0</v>
      </c>
      <c r="M612" s="2" t="e">
        <f>7-MATCH(M$1,Analisi!$C612:$I612,0)+1</f>
        <v>#N/A</v>
      </c>
      <c r="N612" s="2" t="e">
        <f>7-MATCH(N$1,Analisi!$C612:$I612,0)+1</f>
        <v>#N/A</v>
      </c>
      <c r="O612" s="2" t="e">
        <f>7-MATCH(O$1,Analisi!$C612:$I612,0)+1</f>
        <v>#N/A</v>
      </c>
      <c r="P612" s="2" t="e">
        <f>7-MATCH(P$1,Analisi!$C612:$I612,0)+1</f>
        <v>#N/A</v>
      </c>
      <c r="Q612" s="2" t="e">
        <f>7-MATCH(Q$1,Analisi!$C612:$I612,0)+1</f>
        <v>#N/A</v>
      </c>
      <c r="R612" s="2" t="e">
        <f>7-MATCH(R$1,Analisi!$C612:$I612,0)+1</f>
        <v>#N/A</v>
      </c>
      <c r="S612" s="2" t="e">
        <f>7-MATCH(S$1,Analisi!$C612:$I612,0)+1</f>
        <v>#N/A</v>
      </c>
    </row>
    <row r="613" spans="11:19" x14ac:dyDescent="0.3">
      <c r="K613" s="2">
        <f t="shared" si="171"/>
        <v>0</v>
      </c>
      <c r="L613" s="2">
        <f t="shared" si="172"/>
        <v>0</v>
      </c>
      <c r="M613" s="2" t="e">
        <f>7-MATCH(M$1,Analisi!$C613:$I613,0)+1</f>
        <v>#N/A</v>
      </c>
      <c r="N613" s="2" t="e">
        <f>7-MATCH(N$1,Analisi!$C613:$I613,0)+1</f>
        <v>#N/A</v>
      </c>
      <c r="O613" s="2" t="e">
        <f>7-MATCH(O$1,Analisi!$C613:$I613,0)+1</f>
        <v>#N/A</v>
      </c>
      <c r="P613" s="2" t="e">
        <f>7-MATCH(P$1,Analisi!$C613:$I613,0)+1</f>
        <v>#N/A</v>
      </c>
      <c r="Q613" s="2" t="e">
        <f>7-MATCH(Q$1,Analisi!$C613:$I613,0)+1</f>
        <v>#N/A</v>
      </c>
      <c r="R613" s="2" t="e">
        <f>7-MATCH(R$1,Analisi!$C613:$I613,0)+1</f>
        <v>#N/A</v>
      </c>
      <c r="S613" s="2" t="e">
        <f>7-MATCH(S$1,Analisi!$C613:$I613,0)+1</f>
        <v>#N/A</v>
      </c>
    </row>
    <row r="614" spans="11:19" x14ac:dyDescent="0.3">
      <c r="K614" s="2">
        <f t="shared" si="171"/>
        <v>0</v>
      </c>
      <c r="L614" s="2">
        <f t="shared" si="172"/>
        <v>0</v>
      </c>
      <c r="M614" s="2" t="e">
        <f>7-MATCH(M$1,Analisi!$C614:$I614,0)+1</f>
        <v>#N/A</v>
      </c>
      <c r="N614" s="2" t="e">
        <f>7-MATCH(N$1,Analisi!$C614:$I614,0)+1</f>
        <v>#N/A</v>
      </c>
      <c r="O614" s="2" t="e">
        <f>7-MATCH(O$1,Analisi!$C614:$I614,0)+1</f>
        <v>#N/A</v>
      </c>
      <c r="P614" s="2" t="e">
        <f>7-MATCH(P$1,Analisi!$C614:$I614,0)+1</f>
        <v>#N/A</v>
      </c>
      <c r="Q614" s="2" t="e">
        <f>7-MATCH(Q$1,Analisi!$C614:$I614,0)+1</f>
        <v>#N/A</v>
      </c>
      <c r="R614" s="2" t="e">
        <f>7-MATCH(R$1,Analisi!$C614:$I614,0)+1</f>
        <v>#N/A</v>
      </c>
      <c r="S614" s="2" t="e">
        <f>7-MATCH(S$1,Analisi!$C614:$I614,0)+1</f>
        <v>#N/A</v>
      </c>
    </row>
    <row r="615" spans="11:19" x14ac:dyDescent="0.3">
      <c r="K615" s="2">
        <f t="shared" si="171"/>
        <v>0</v>
      </c>
      <c r="L615" s="2">
        <f t="shared" si="172"/>
        <v>0</v>
      </c>
      <c r="M615" s="2" t="e">
        <f>7-MATCH(M$1,Analisi!$C615:$I615,0)+1</f>
        <v>#N/A</v>
      </c>
      <c r="N615" s="2" t="e">
        <f>7-MATCH(N$1,Analisi!$C615:$I615,0)+1</f>
        <v>#N/A</v>
      </c>
      <c r="O615" s="2" t="e">
        <f>7-MATCH(O$1,Analisi!$C615:$I615,0)+1</f>
        <v>#N/A</v>
      </c>
      <c r="P615" s="2" t="e">
        <f>7-MATCH(P$1,Analisi!$C615:$I615,0)+1</f>
        <v>#N/A</v>
      </c>
      <c r="Q615" s="2" t="e">
        <f>7-MATCH(Q$1,Analisi!$C615:$I615,0)+1</f>
        <v>#N/A</v>
      </c>
      <c r="R615" s="2" t="e">
        <f>7-MATCH(R$1,Analisi!$C615:$I615,0)+1</f>
        <v>#N/A</v>
      </c>
      <c r="S615" s="2" t="e">
        <f>7-MATCH(S$1,Analisi!$C615:$I615,0)+1</f>
        <v>#N/A</v>
      </c>
    </row>
    <row r="616" spans="11:19" x14ac:dyDescent="0.3">
      <c r="K616" s="2">
        <f t="shared" si="171"/>
        <v>0</v>
      </c>
      <c r="L616" s="2">
        <f t="shared" si="172"/>
        <v>0</v>
      </c>
      <c r="M616" s="2" t="e">
        <f>7-MATCH(M$1,Analisi!$C616:$I616,0)+1</f>
        <v>#N/A</v>
      </c>
      <c r="N616" s="2" t="e">
        <f>7-MATCH(N$1,Analisi!$C616:$I616,0)+1</f>
        <v>#N/A</v>
      </c>
      <c r="O616" s="2" t="e">
        <f>7-MATCH(O$1,Analisi!$C616:$I616,0)+1</f>
        <v>#N/A</v>
      </c>
      <c r="P616" s="2" t="e">
        <f>7-MATCH(P$1,Analisi!$C616:$I616,0)+1</f>
        <v>#N/A</v>
      </c>
      <c r="Q616" s="2" t="e">
        <f>7-MATCH(Q$1,Analisi!$C616:$I616,0)+1</f>
        <v>#N/A</v>
      </c>
      <c r="R616" s="2" t="e">
        <f>7-MATCH(R$1,Analisi!$C616:$I616,0)+1</f>
        <v>#N/A</v>
      </c>
      <c r="S616" s="2" t="e">
        <f>7-MATCH(S$1,Analisi!$C616:$I616,0)+1</f>
        <v>#N/A</v>
      </c>
    </row>
    <row r="617" spans="11:19" x14ac:dyDescent="0.3">
      <c r="K617" s="2">
        <f t="shared" si="171"/>
        <v>0</v>
      </c>
      <c r="L617" s="2">
        <f t="shared" si="172"/>
        <v>0</v>
      </c>
      <c r="M617" s="2" t="e">
        <f>7-MATCH(M$1,Analisi!$C617:$I617,0)+1</f>
        <v>#N/A</v>
      </c>
      <c r="N617" s="2" t="e">
        <f>7-MATCH(N$1,Analisi!$C617:$I617,0)+1</f>
        <v>#N/A</v>
      </c>
      <c r="O617" s="2" t="e">
        <f>7-MATCH(O$1,Analisi!$C617:$I617,0)+1</f>
        <v>#N/A</v>
      </c>
      <c r="P617" s="2" t="e">
        <f>7-MATCH(P$1,Analisi!$C617:$I617,0)+1</f>
        <v>#N/A</v>
      </c>
      <c r="Q617" s="2" t="e">
        <f>7-MATCH(Q$1,Analisi!$C617:$I617,0)+1</f>
        <v>#N/A</v>
      </c>
      <c r="R617" s="2" t="e">
        <f>7-MATCH(R$1,Analisi!$C617:$I617,0)+1</f>
        <v>#N/A</v>
      </c>
      <c r="S617" s="2" t="e">
        <f>7-MATCH(S$1,Analisi!$C617:$I617,0)+1</f>
        <v>#N/A</v>
      </c>
    </row>
    <row r="618" spans="11:19" x14ac:dyDescent="0.3">
      <c r="K618" s="2">
        <f t="shared" si="171"/>
        <v>0</v>
      </c>
      <c r="L618" s="2">
        <f t="shared" si="172"/>
        <v>0</v>
      </c>
      <c r="M618" s="2" t="e">
        <f>7-MATCH(M$1,Analisi!$C618:$I618,0)+1</f>
        <v>#N/A</v>
      </c>
      <c r="N618" s="2" t="e">
        <f>7-MATCH(N$1,Analisi!$C618:$I618,0)+1</f>
        <v>#N/A</v>
      </c>
      <c r="O618" s="2" t="e">
        <f>7-MATCH(O$1,Analisi!$C618:$I618,0)+1</f>
        <v>#N/A</v>
      </c>
      <c r="P618" s="2" t="e">
        <f>7-MATCH(P$1,Analisi!$C618:$I618,0)+1</f>
        <v>#N/A</v>
      </c>
      <c r="Q618" s="2" t="e">
        <f>7-MATCH(Q$1,Analisi!$C618:$I618,0)+1</f>
        <v>#N/A</v>
      </c>
      <c r="R618" s="2" t="e">
        <f>7-MATCH(R$1,Analisi!$C618:$I618,0)+1</f>
        <v>#N/A</v>
      </c>
      <c r="S618" s="2" t="e">
        <f>7-MATCH(S$1,Analisi!$C618:$I618,0)+1</f>
        <v>#N/A</v>
      </c>
    </row>
    <row r="619" spans="11:19" x14ac:dyDescent="0.3">
      <c r="K619" s="2">
        <f t="shared" si="171"/>
        <v>0</v>
      </c>
      <c r="L619" s="2">
        <f t="shared" si="172"/>
        <v>0</v>
      </c>
      <c r="M619" s="2" t="e">
        <f>7-MATCH(M$1,Analisi!$C619:$I619,0)+1</f>
        <v>#N/A</v>
      </c>
      <c r="N619" s="2" t="e">
        <f>7-MATCH(N$1,Analisi!$C619:$I619,0)+1</f>
        <v>#N/A</v>
      </c>
      <c r="O619" s="2" t="e">
        <f>7-MATCH(O$1,Analisi!$C619:$I619,0)+1</f>
        <v>#N/A</v>
      </c>
      <c r="P619" s="2" t="e">
        <f>7-MATCH(P$1,Analisi!$C619:$I619,0)+1</f>
        <v>#N/A</v>
      </c>
      <c r="Q619" s="2" t="e">
        <f>7-MATCH(Q$1,Analisi!$C619:$I619,0)+1</f>
        <v>#N/A</v>
      </c>
      <c r="R619" s="2" t="e">
        <f>7-MATCH(R$1,Analisi!$C619:$I619,0)+1</f>
        <v>#N/A</v>
      </c>
      <c r="S619" s="2" t="e">
        <f>7-MATCH(S$1,Analisi!$C619:$I619,0)+1</f>
        <v>#N/A</v>
      </c>
    </row>
    <row r="620" spans="11:19" x14ac:dyDescent="0.3">
      <c r="K620" s="2">
        <f t="shared" si="171"/>
        <v>0</v>
      </c>
      <c r="L620" s="2">
        <f t="shared" si="172"/>
        <v>0</v>
      </c>
      <c r="M620" s="2" t="e">
        <f>7-MATCH(M$1,Analisi!$C620:$I620,0)+1</f>
        <v>#N/A</v>
      </c>
      <c r="N620" s="2" t="e">
        <f>7-MATCH(N$1,Analisi!$C620:$I620,0)+1</f>
        <v>#N/A</v>
      </c>
      <c r="O620" s="2" t="e">
        <f>7-MATCH(O$1,Analisi!$C620:$I620,0)+1</f>
        <v>#N/A</v>
      </c>
      <c r="P620" s="2" t="e">
        <f>7-MATCH(P$1,Analisi!$C620:$I620,0)+1</f>
        <v>#N/A</v>
      </c>
      <c r="Q620" s="2" t="e">
        <f>7-MATCH(Q$1,Analisi!$C620:$I620,0)+1</f>
        <v>#N/A</v>
      </c>
      <c r="R620" s="2" t="e">
        <f>7-MATCH(R$1,Analisi!$C620:$I620,0)+1</f>
        <v>#N/A</v>
      </c>
      <c r="S620" s="2" t="e">
        <f>7-MATCH(S$1,Analisi!$C620:$I620,0)+1</f>
        <v>#N/A</v>
      </c>
    </row>
    <row r="621" spans="11:19" x14ac:dyDescent="0.3">
      <c r="K621" s="2">
        <f t="shared" si="171"/>
        <v>0</v>
      </c>
      <c r="L621" s="2">
        <f t="shared" si="172"/>
        <v>0</v>
      </c>
      <c r="M621" s="2" t="e">
        <f>7-MATCH(M$1,Analisi!$C621:$I621,0)+1</f>
        <v>#N/A</v>
      </c>
      <c r="N621" s="2" t="e">
        <f>7-MATCH(N$1,Analisi!$C621:$I621,0)+1</f>
        <v>#N/A</v>
      </c>
      <c r="O621" s="2" t="e">
        <f>7-MATCH(O$1,Analisi!$C621:$I621,0)+1</f>
        <v>#N/A</v>
      </c>
      <c r="P621" s="2" t="e">
        <f>7-MATCH(P$1,Analisi!$C621:$I621,0)+1</f>
        <v>#N/A</v>
      </c>
      <c r="Q621" s="2" t="e">
        <f>7-MATCH(Q$1,Analisi!$C621:$I621,0)+1</f>
        <v>#N/A</v>
      </c>
      <c r="R621" s="2" t="e">
        <f>7-MATCH(R$1,Analisi!$C621:$I621,0)+1</f>
        <v>#N/A</v>
      </c>
      <c r="S621" s="2" t="e">
        <f>7-MATCH(S$1,Analisi!$C621:$I621,0)+1</f>
        <v>#N/A</v>
      </c>
    </row>
    <row r="622" spans="11:19" x14ac:dyDescent="0.3">
      <c r="K622" s="2">
        <f t="shared" si="171"/>
        <v>0</v>
      </c>
      <c r="L622" s="2">
        <f t="shared" si="172"/>
        <v>0</v>
      </c>
      <c r="M622" s="2" t="e">
        <f>7-MATCH(M$1,Analisi!$C622:$I622,0)+1</f>
        <v>#N/A</v>
      </c>
      <c r="N622" s="2" t="e">
        <f>7-MATCH(N$1,Analisi!$C622:$I622,0)+1</f>
        <v>#N/A</v>
      </c>
      <c r="O622" s="2" t="e">
        <f>7-MATCH(O$1,Analisi!$C622:$I622,0)+1</f>
        <v>#N/A</v>
      </c>
      <c r="P622" s="2" t="e">
        <f>7-MATCH(P$1,Analisi!$C622:$I622,0)+1</f>
        <v>#N/A</v>
      </c>
      <c r="Q622" s="2" t="e">
        <f>7-MATCH(Q$1,Analisi!$C622:$I622,0)+1</f>
        <v>#N/A</v>
      </c>
      <c r="R622" s="2" t="e">
        <f>7-MATCH(R$1,Analisi!$C622:$I622,0)+1</f>
        <v>#N/A</v>
      </c>
      <c r="S622" s="2" t="e">
        <f>7-MATCH(S$1,Analisi!$C622:$I622,0)+1</f>
        <v>#N/A</v>
      </c>
    </row>
    <row r="623" spans="11:19" x14ac:dyDescent="0.3">
      <c r="K623" s="2">
        <f t="shared" si="171"/>
        <v>0</v>
      </c>
      <c r="L623" s="2">
        <f t="shared" si="172"/>
        <v>0</v>
      </c>
      <c r="M623" s="2" t="e">
        <f>7-MATCH(M$1,Analisi!$C623:$I623,0)+1</f>
        <v>#N/A</v>
      </c>
      <c r="N623" s="2" t="e">
        <f>7-MATCH(N$1,Analisi!$C623:$I623,0)+1</f>
        <v>#N/A</v>
      </c>
      <c r="O623" s="2" t="e">
        <f>7-MATCH(O$1,Analisi!$C623:$I623,0)+1</f>
        <v>#N/A</v>
      </c>
      <c r="P623" s="2" t="e">
        <f>7-MATCH(P$1,Analisi!$C623:$I623,0)+1</f>
        <v>#N/A</v>
      </c>
      <c r="Q623" s="2" t="e">
        <f>7-MATCH(Q$1,Analisi!$C623:$I623,0)+1</f>
        <v>#N/A</v>
      </c>
      <c r="R623" s="2" t="e">
        <f>7-MATCH(R$1,Analisi!$C623:$I623,0)+1</f>
        <v>#N/A</v>
      </c>
      <c r="S623" s="2" t="e">
        <f>7-MATCH(S$1,Analisi!$C623:$I623,0)+1</f>
        <v>#N/A</v>
      </c>
    </row>
    <row r="624" spans="11:19" x14ac:dyDescent="0.3">
      <c r="K624" s="2">
        <f t="shared" si="171"/>
        <v>0</v>
      </c>
      <c r="L624" s="2">
        <f t="shared" si="172"/>
        <v>0</v>
      </c>
      <c r="M624" s="2" t="e">
        <f>7-MATCH(M$1,Analisi!$C624:$I624,0)+1</f>
        <v>#N/A</v>
      </c>
      <c r="N624" s="2" t="e">
        <f>7-MATCH(N$1,Analisi!$C624:$I624,0)+1</f>
        <v>#N/A</v>
      </c>
      <c r="O624" s="2" t="e">
        <f>7-MATCH(O$1,Analisi!$C624:$I624,0)+1</f>
        <v>#N/A</v>
      </c>
      <c r="P624" s="2" t="e">
        <f>7-MATCH(P$1,Analisi!$C624:$I624,0)+1</f>
        <v>#N/A</v>
      </c>
      <c r="Q624" s="2" t="e">
        <f>7-MATCH(Q$1,Analisi!$C624:$I624,0)+1</f>
        <v>#N/A</v>
      </c>
      <c r="R624" s="2" t="e">
        <f>7-MATCH(R$1,Analisi!$C624:$I624,0)+1</f>
        <v>#N/A</v>
      </c>
      <c r="S624" s="2" t="e">
        <f>7-MATCH(S$1,Analisi!$C624:$I624,0)+1</f>
        <v>#N/A</v>
      </c>
    </row>
    <row r="625" spans="11:19" x14ac:dyDescent="0.3">
      <c r="K625" s="2">
        <f t="shared" si="171"/>
        <v>0</v>
      </c>
      <c r="L625" s="2">
        <f t="shared" si="172"/>
        <v>0</v>
      </c>
      <c r="M625" s="2" t="e">
        <f>7-MATCH(M$1,Analisi!$C625:$I625,0)+1</f>
        <v>#N/A</v>
      </c>
      <c r="N625" s="2" t="e">
        <f>7-MATCH(N$1,Analisi!$C625:$I625,0)+1</f>
        <v>#N/A</v>
      </c>
      <c r="O625" s="2" t="e">
        <f>7-MATCH(O$1,Analisi!$C625:$I625,0)+1</f>
        <v>#N/A</v>
      </c>
      <c r="P625" s="2" t="e">
        <f>7-MATCH(P$1,Analisi!$C625:$I625,0)+1</f>
        <v>#N/A</v>
      </c>
      <c r="Q625" s="2" t="e">
        <f>7-MATCH(Q$1,Analisi!$C625:$I625,0)+1</f>
        <v>#N/A</v>
      </c>
      <c r="R625" s="2" t="e">
        <f>7-MATCH(R$1,Analisi!$C625:$I625,0)+1</f>
        <v>#N/A</v>
      </c>
      <c r="S625" s="2" t="e">
        <f>7-MATCH(S$1,Analisi!$C625:$I625,0)+1</f>
        <v>#N/A</v>
      </c>
    </row>
    <row r="626" spans="11:19" x14ac:dyDescent="0.3">
      <c r="K626" s="2">
        <f t="shared" si="171"/>
        <v>0</v>
      </c>
      <c r="L626" s="2">
        <f t="shared" si="172"/>
        <v>0</v>
      </c>
      <c r="M626" s="2" t="e">
        <f>7-MATCH(M$1,Analisi!$C626:$I626,0)+1</f>
        <v>#N/A</v>
      </c>
      <c r="N626" s="2" t="e">
        <f>7-MATCH(N$1,Analisi!$C626:$I626,0)+1</f>
        <v>#N/A</v>
      </c>
      <c r="O626" s="2" t="e">
        <f>7-MATCH(O$1,Analisi!$C626:$I626,0)+1</f>
        <v>#N/A</v>
      </c>
      <c r="P626" s="2" t="e">
        <f>7-MATCH(P$1,Analisi!$C626:$I626,0)+1</f>
        <v>#N/A</v>
      </c>
      <c r="Q626" s="2" t="e">
        <f>7-MATCH(Q$1,Analisi!$C626:$I626,0)+1</f>
        <v>#N/A</v>
      </c>
      <c r="R626" s="2" t="e">
        <f>7-MATCH(R$1,Analisi!$C626:$I626,0)+1</f>
        <v>#N/A</v>
      </c>
      <c r="S626" s="2" t="e">
        <f>7-MATCH(S$1,Analisi!$C626:$I626,0)+1</f>
        <v>#N/A</v>
      </c>
    </row>
    <row r="627" spans="11:19" x14ac:dyDescent="0.3">
      <c r="K627" s="2">
        <f t="shared" si="171"/>
        <v>0</v>
      </c>
      <c r="L627" s="2">
        <f t="shared" si="172"/>
        <v>0</v>
      </c>
      <c r="M627" s="2" t="e">
        <f>7-MATCH(M$1,Analisi!$C627:$I627,0)+1</f>
        <v>#N/A</v>
      </c>
      <c r="N627" s="2" t="e">
        <f>7-MATCH(N$1,Analisi!$C627:$I627,0)+1</f>
        <v>#N/A</v>
      </c>
      <c r="O627" s="2" t="e">
        <f>7-MATCH(O$1,Analisi!$C627:$I627,0)+1</f>
        <v>#N/A</v>
      </c>
      <c r="P627" s="2" t="e">
        <f>7-MATCH(P$1,Analisi!$C627:$I627,0)+1</f>
        <v>#N/A</v>
      </c>
      <c r="Q627" s="2" t="e">
        <f>7-MATCH(Q$1,Analisi!$C627:$I627,0)+1</f>
        <v>#N/A</v>
      </c>
      <c r="R627" s="2" t="e">
        <f>7-MATCH(R$1,Analisi!$C627:$I627,0)+1</f>
        <v>#N/A</v>
      </c>
      <c r="S627" s="2" t="e">
        <f>7-MATCH(S$1,Analisi!$C627:$I627,0)+1</f>
        <v>#N/A</v>
      </c>
    </row>
    <row r="628" spans="11:19" x14ac:dyDescent="0.3">
      <c r="K628" s="2">
        <f t="shared" si="171"/>
        <v>0</v>
      </c>
      <c r="L628" s="2">
        <f t="shared" si="172"/>
        <v>0</v>
      </c>
      <c r="M628" s="2" t="e">
        <f>7-MATCH(M$1,Analisi!$C628:$I628,0)+1</f>
        <v>#N/A</v>
      </c>
      <c r="N628" s="2" t="e">
        <f>7-MATCH(N$1,Analisi!$C628:$I628,0)+1</f>
        <v>#N/A</v>
      </c>
      <c r="O628" s="2" t="e">
        <f>7-MATCH(O$1,Analisi!$C628:$I628,0)+1</f>
        <v>#N/A</v>
      </c>
      <c r="P628" s="2" t="e">
        <f>7-MATCH(P$1,Analisi!$C628:$I628,0)+1</f>
        <v>#N/A</v>
      </c>
      <c r="Q628" s="2" t="e">
        <f>7-MATCH(Q$1,Analisi!$C628:$I628,0)+1</f>
        <v>#N/A</v>
      </c>
      <c r="R628" s="2" t="e">
        <f>7-MATCH(R$1,Analisi!$C628:$I628,0)+1</f>
        <v>#N/A</v>
      </c>
      <c r="S628" s="2" t="e">
        <f>7-MATCH(S$1,Analisi!$C628:$I628,0)+1</f>
        <v>#N/A</v>
      </c>
    </row>
    <row r="629" spans="11:19" x14ac:dyDescent="0.3">
      <c r="K629" s="2">
        <f t="shared" si="171"/>
        <v>0</v>
      </c>
      <c r="L629" s="2">
        <f t="shared" si="172"/>
        <v>0</v>
      </c>
      <c r="M629" s="2" t="e">
        <f>7-MATCH(M$1,Analisi!$C629:$I629,0)+1</f>
        <v>#N/A</v>
      </c>
      <c r="N629" s="2" t="e">
        <f>7-MATCH(N$1,Analisi!$C629:$I629,0)+1</f>
        <v>#N/A</v>
      </c>
      <c r="O629" s="2" t="e">
        <f>7-MATCH(O$1,Analisi!$C629:$I629,0)+1</f>
        <v>#N/A</v>
      </c>
      <c r="P629" s="2" t="e">
        <f>7-MATCH(P$1,Analisi!$C629:$I629,0)+1</f>
        <v>#N/A</v>
      </c>
      <c r="Q629" s="2" t="e">
        <f>7-MATCH(Q$1,Analisi!$C629:$I629,0)+1</f>
        <v>#N/A</v>
      </c>
      <c r="R629" s="2" t="e">
        <f>7-MATCH(R$1,Analisi!$C629:$I629,0)+1</f>
        <v>#N/A</v>
      </c>
      <c r="S629" s="2" t="e">
        <f>7-MATCH(S$1,Analisi!$C629:$I629,0)+1</f>
        <v>#N/A</v>
      </c>
    </row>
  </sheetData>
  <autoFilter ref="A1:I629" xr:uid="{7001B881-B3D6-4171-9B14-61BB6C989AAE}"/>
  <mergeCells count="2">
    <mergeCell ref="W27:W28"/>
    <mergeCell ref="W25:W2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Controllo</vt:lpstr>
      <vt:lpstr>Analisi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dissegna</dc:creator>
  <cp:lastModifiedBy>andrea dissegna</cp:lastModifiedBy>
  <dcterms:created xsi:type="dcterms:W3CDTF">2021-11-15T10:27:08Z</dcterms:created>
  <dcterms:modified xsi:type="dcterms:W3CDTF">2021-11-24T11:40:35Z</dcterms:modified>
</cp:coreProperties>
</file>