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ttività\Didattica\Misure\Lezioni RT\Collaudo pompa\Video\"/>
    </mc:Choice>
  </mc:AlternateContent>
  <bookViews>
    <workbookView xWindow="-108" yWindow="-108" windowWidth="23256" windowHeight="12576"/>
  </bookViews>
  <sheets>
    <sheet name="numero di giri variabile" sheetId="1" r:id="rId1"/>
    <sheet name="p mand variabile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0" i="2" l="1"/>
  <c r="M39" i="2"/>
  <c r="M38" i="2"/>
  <c r="I38" i="2"/>
  <c r="N38" i="2" s="1"/>
  <c r="O38" i="2" s="1"/>
  <c r="I39" i="2"/>
  <c r="N39" i="2" s="1"/>
  <c r="O39" i="2" s="1"/>
  <c r="I40" i="2"/>
  <c r="N40" i="2" s="1"/>
  <c r="O40" i="2" s="1"/>
  <c r="M8" i="2" l="1"/>
  <c r="M7" i="2"/>
  <c r="N11" i="2"/>
  <c r="N12" i="2"/>
  <c r="N28" i="2"/>
  <c r="O28" i="2" s="1"/>
  <c r="N16" i="1"/>
  <c r="N8" i="1"/>
  <c r="O8" i="1" s="1"/>
  <c r="M9" i="1"/>
  <c r="M8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7" i="1"/>
  <c r="M29" i="2"/>
  <c r="M30" i="2"/>
  <c r="M31" i="2"/>
  <c r="M32" i="2"/>
  <c r="M33" i="2"/>
  <c r="M34" i="2"/>
  <c r="M35" i="2"/>
  <c r="M36" i="2"/>
  <c r="M37" i="2"/>
  <c r="I30" i="2"/>
  <c r="N30" i="2" s="1"/>
  <c r="I31" i="2"/>
  <c r="N31" i="2" s="1"/>
  <c r="I32" i="2"/>
  <c r="N32" i="2" s="1"/>
  <c r="I33" i="2"/>
  <c r="N33" i="2" s="1"/>
  <c r="I34" i="2"/>
  <c r="N34" i="2" s="1"/>
  <c r="I35" i="2"/>
  <c r="N35" i="2" s="1"/>
  <c r="I36" i="2"/>
  <c r="N36" i="2" s="1"/>
  <c r="I37" i="2"/>
  <c r="N37" i="2" s="1"/>
  <c r="I29" i="2"/>
  <c r="N29" i="2" s="1"/>
  <c r="M27" i="2"/>
  <c r="M28" i="2"/>
  <c r="I28" i="2"/>
  <c r="I27" i="2"/>
  <c r="N27" i="2" s="1"/>
  <c r="O27" i="2" s="1"/>
  <c r="I26" i="2"/>
  <c r="M26" i="2"/>
  <c r="M25" i="2"/>
  <c r="M24" i="2"/>
  <c r="M23" i="2"/>
  <c r="M22" i="2"/>
  <c r="I19" i="2"/>
  <c r="N19" i="2" s="1"/>
  <c r="I20" i="2"/>
  <c r="N20" i="2" s="1"/>
  <c r="I21" i="2"/>
  <c r="N21" i="2" s="1"/>
  <c r="I22" i="2"/>
  <c r="I23" i="2"/>
  <c r="N23" i="2" s="1"/>
  <c r="I24" i="2"/>
  <c r="I25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I8" i="2"/>
  <c r="N8" i="2" s="1"/>
  <c r="I9" i="2"/>
  <c r="N9" i="2" s="1"/>
  <c r="I10" i="2"/>
  <c r="N10" i="2" s="1"/>
  <c r="I11" i="2"/>
  <c r="I12" i="2"/>
  <c r="I13" i="2"/>
  <c r="N13" i="2" s="1"/>
  <c r="I14" i="2"/>
  <c r="N14" i="2" s="1"/>
  <c r="I15" i="2"/>
  <c r="N15" i="2" s="1"/>
  <c r="I16" i="2"/>
  <c r="N16" i="2" s="1"/>
  <c r="I17" i="2"/>
  <c r="N17" i="2" s="1"/>
  <c r="I18" i="2"/>
  <c r="N18" i="2" s="1"/>
  <c r="I7" i="2"/>
  <c r="N7" i="2" s="1"/>
  <c r="I8" i="1"/>
  <c r="I9" i="1"/>
  <c r="N9" i="1" s="1"/>
  <c r="O9" i="1" s="1"/>
  <c r="I10" i="1"/>
  <c r="N10" i="1" s="1"/>
  <c r="O10" i="1" s="1"/>
  <c r="I11" i="1"/>
  <c r="N11" i="1" s="1"/>
  <c r="I12" i="1"/>
  <c r="N12" i="1" s="1"/>
  <c r="I13" i="1"/>
  <c r="N13" i="1" s="1"/>
  <c r="I14" i="1"/>
  <c r="N14" i="1" s="1"/>
  <c r="O14" i="1" s="1"/>
  <c r="I15" i="1"/>
  <c r="N15" i="1" s="1"/>
  <c r="I16" i="1"/>
  <c r="I17" i="1"/>
  <c r="N17" i="1" s="1"/>
  <c r="I18" i="1"/>
  <c r="I19" i="1"/>
  <c r="N19" i="1" s="1"/>
  <c r="I20" i="1"/>
  <c r="N20" i="1" s="1"/>
  <c r="I21" i="1"/>
  <c r="N21" i="1" s="1"/>
  <c r="O21" i="1" s="1"/>
  <c r="I22" i="1"/>
  <c r="I7" i="1"/>
  <c r="N7" i="1" s="1"/>
  <c r="O22" i="1" l="1"/>
  <c r="N22" i="1"/>
  <c r="N26" i="2"/>
  <c r="O26" i="2" s="1"/>
  <c r="O18" i="1"/>
  <c r="N25" i="2"/>
  <c r="O25" i="2" s="1"/>
  <c r="N24" i="2"/>
  <c r="O24" i="2" s="1"/>
  <c r="N18" i="1"/>
  <c r="N22" i="2"/>
  <c r="O22" i="2" s="1"/>
  <c r="O37" i="2"/>
  <c r="O36" i="2"/>
  <c r="O35" i="2"/>
  <c r="O33" i="2"/>
  <c r="O32" i="2"/>
  <c r="O34" i="2"/>
  <c r="O31" i="2"/>
  <c r="O30" i="2"/>
  <c r="O29" i="2"/>
  <c r="O23" i="2"/>
  <c r="O17" i="1"/>
  <c r="O13" i="1"/>
  <c r="O20" i="1"/>
  <c r="O16" i="1"/>
  <c r="O12" i="1"/>
  <c r="O11" i="1"/>
  <c r="O21" i="2"/>
  <c r="O20" i="2"/>
  <c r="O19" i="2"/>
  <c r="O17" i="2"/>
  <c r="O18" i="2"/>
  <c r="O16" i="2"/>
  <c r="O15" i="2"/>
  <c r="O14" i="2"/>
  <c r="O13" i="2"/>
  <c r="O12" i="2"/>
  <c r="O11" i="2"/>
  <c r="O10" i="2"/>
  <c r="O8" i="2"/>
  <c r="O9" i="2"/>
  <c r="O7" i="2"/>
  <c r="O19" i="1"/>
  <c r="O15" i="1"/>
  <c r="O7" i="1"/>
</calcChain>
</file>

<file path=xl/sharedStrings.xml><?xml version="1.0" encoding="utf-8"?>
<sst xmlns="http://schemas.openxmlformats.org/spreadsheetml/2006/main" count="66" uniqueCount="34">
  <si>
    <t>Tasp</t>
  </si>
  <si>
    <t>Tmand</t>
  </si>
  <si>
    <t>p asp</t>
  </si>
  <si>
    <t>p mand</t>
  </si>
  <si>
    <t>delta p</t>
  </si>
  <si>
    <t>portata</t>
  </si>
  <si>
    <t>n° giri</t>
  </si>
  <si>
    <t>coppia</t>
  </si>
  <si>
    <t>P mecc ass</t>
  </si>
  <si>
    <t>P utile</t>
  </si>
  <si>
    <t>rendimento</t>
  </si>
  <si>
    <t>(°C)</t>
  </si>
  <si>
    <t>(bar)</t>
  </si>
  <si>
    <t>(kg/h)</t>
  </si>
  <si>
    <t>(giri/min)</t>
  </si>
  <si>
    <t>(Nm)</t>
  </si>
  <si>
    <t>(W)</t>
  </si>
  <si>
    <t>(-)</t>
  </si>
  <si>
    <t>Prove a numero di giri variabile</t>
  </si>
  <si>
    <t>Prove a pressione di mandata variabile</t>
  </si>
  <si>
    <t>condizioni ambientali</t>
  </si>
  <si>
    <t>inizio prova</t>
  </si>
  <si>
    <t>fine prova</t>
  </si>
  <si>
    <t>T amb (°C)</t>
  </si>
  <si>
    <t>p amb (atm)</t>
  </si>
  <si>
    <t>phi (umidità relativa) (%)</t>
  </si>
  <si>
    <t>kg/m3</t>
  </si>
  <si>
    <t>t al mis portatat</t>
  </si>
  <si>
    <t xml:space="preserve">densità </t>
  </si>
  <si>
    <t>(kg/m3)</t>
  </si>
  <si>
    <t>densità</t>
  </si>
  <si>
    <t>21.7°C</t>
  </si>
  <si>
    <t>Note</t>
  </si>
  <si>
    <t>20.5 °C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</si>
</sst>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0" fontId="2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/>
    <xf numFmtId="0" fontId="2" fillId="3" borderId="1" xfId="0" applyFont="1" applyFill="1" applyBorder="1" applyAlignment="1"/>
    <xf numFmtId="0" fontId="0" fillId="5" borderId="0" xfId="0" applyFill="1"/>
    <xf numFmtId="0" fontId="0" fillId="0" borderId="2" xfId="0" applyBorder="1"/>
    <xf numFmtId="0" fontId="0" fillId="0" borderId="0" xfId="0" applyFill="1" applyBorder="1"/>
    <xf numFmtId="0" fontId="0" fillId="0" borderId="2" xfId="0" applyFill="1" applyBorder="1"/>
    <xf numFmtId="0" fontId="0" fillId="0" borderId="0" xfId="0" applyFill="1"/>
    <xf numFmtId="0" fontId="2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2" fontId="0" fillId="5" borderId="0" xfId="0" applyNumberFormat="1" applyFill="1"/>
    <xf numFmtId="2" fontId="0" fillId="0" borderId="0" xfId="0" applyNumberFormat="1"/>
    <xf numFmtId="2" fontId="0" fillId="0" borderId="0" xfId="0" applyNumberFormat="1" applyFill="1"/>
    <xf numFmtId="2" fontId="0" fillId="0" borderId="2" xfId="0" applyNumberFormat="1" applyBorder="1"/>
    <xf numFmtId="2" fontId="0" fillId="0" borderId="0" xfId="0" applyNumberFormat="1" applyBorder="1"/>
    <xf numFmtId="2" fontId="0" fillId="0" borderId="0" xfId="0" applyNumberFormat="1" applyFill="1" applyBorder="1"/>
    <xf numFmtId="2" fontId="0" fillId="0" borderId="2" xfId="0" applyNumberFormat="1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23"/>
  <sheetViews>
    <sheetView tabSelected="1" workbookViewId="0">
      <selection activeCell="R16" sqref="R16"/>
    </sheetView>
  </sheetViews>
  <sheetFormatPr defaultRowHeight="14.4" x14ac:dyDescent="0.3"/>
  <cols>
    <col min="2" max="2" width="15.109375" bestFit="1" customWidth="1"/>
    <col min="5" max="5" width="7.6640625" customWidth="1"/>
    <col min="13" max="13" width="10.33203125" bestFit="1" customWidth="1"/>
    <col min="15" max="15" width="11.5546875" bestFit="1" customWidth="1"/>
    <col min="17" max="17" width="11.6640625" bestFit="1" customWidth="1"/>
    <col min="18" max="18" width="11.33203125" bestFit="1" customWidth="1"/>
    <col min="19" max="19" width="10" bestFit="1" customWidth="1"/>
  </cols>
  <sheetData>
    <row r="3" spans="2:20" x14ac:dyDescent="0.3">
      <c r="D3" s="16" t="s">
        <v>18</v>
      </c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t="s">
        <v>32</v>
      </c>
      <c r="Q3" s="15" t="s">
        <v>20</v>
      </c>
      <c r="R3" s="15"/>
      <c r="S3" s="15"/>
      <c r="T3" s="15"/>
    </row>
    <row r="4" spans="2:20" x14ac:dyDescent="0.3"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Q4" s="8"/>
      <c r="R4" s="9" t="s">
        <v>21</v>
      </c>
      <c r="S4" s="9" t="s">
        <v>22</v>
      </c>
      <c r="T4" s="9"/>
    </row>
    <row r="5" spans="2:20" x14ac:dyDescent="0.3">
      <c r="D5" s="2" t="s">
        <v>28</v>
      </c>
      <c r="E5" s="2" t="s">
        <v>0</v>
      </c>
      <c r="F5" s="2" t="s">
        <v>1</v>
      </c>
      <c r="G5" s="2" t="s">
        <v>2</v>
      </c>
      <c r="H5" s="2" t="s">
        <v>3</v>
      </c>
      <c r="I5" s="2" t="s">
        <v>4</v>
      </c>
      <c r="J5" s="2" t="s">
        <v>5</v>
      </c>
      <c r="K5" s="2" t="s">
        <v>6</v>
      </c>
      <c r="L5" s="2" t="s">
        <v>7</v>
      </c>
      <c r="M5" s="3" t="s">
        <v>8</v>
      </c>
      <c r="N5" s="3" t="s">
        <v>9</v>
      </c>
      <c r="O5" s="3" t="s">
        <v>10</v>
      </c>
      <c r="Q5" s="5" t="s">
        <v>23</v>
      </c>
      <c r="R5" s="6">
        <v>19</v>
      </c>
      <c r="S5" s="6">
        <v>19</v>
      </c>
      <c r="T5" s="6"/>
    </row>
    <row r="6" spans="2:20" x14ac:dyDescent="0.3">
      <c r="B6" s="4"/>
      <c r="D6" s="2" t="s">
        <v>29</v>
      </c>
      <c r="E6" s="2" t="s">
        <v>11</v>
      </c>
      <c r="F6" s="2" t="s">
        <v>11</v>
      </c>
      <c r="G6" s="2" t="s">
        <v>12</v>
      </c>
      <c r="H6" s="2" t="s">
        <v>12</v>
      </c>
      <c r="I6" s="2" t="s">
        <v>12</v>
      </c>
      <c r="J6" s="2" t="s">
        <v>13</v>
      </c>
      <c r="K6" s="2" t="s">
        <v>14</v>
      </c>
      <c r="L6" s="2" t="s">
        <v>15</v>
      </c>
      <c r="M6" s="3" t="s">
        <v>16</v>
      </c>
      <c r="N6" s="3" t="s">
        <v>16</v>
      </c>
      <c r="O6" s="3" t="s">
        <v>17</v>
      </c>
      <c r="Q6" s="5" t="s">
        <v>24</v>
      </c>
      <c r="R6" s="6">
        <v>1</v>
      </c>
      <c r="S6" s="6">
        <v>1</v>
      </c>
      <c r="T6" s="6"/>
    </row>
    <row r="7" spans="2:20" ht="28.8" x14ac:dyDescent="0.3">
      <c r="D7">
        <v>832.9</v>
      </c>
      <c r="E7">
        <v>19.100000000000001</v>
      </c>
      <c r="F7">
        <v>19.399999999999999</v>
      </c>
      <c r="G7">
        <v>0.91</v>
      </c>
      <c r="H7">
        <v>1.6</v>
      </c>
      <c r="I7">
        <f>H7-G7</f>
        <v>0.69000000000000006</v>
      </c>
      <c r="J7">
        <v>74.7</v>
      </c>
      <c r="K7">
        <v>500</v>
      </c>
      <c r="L7" s="10"/>
      <c r="M7" s="17">
        <f>2*PI()*(K7/60)*L7</f>
        <v>0</v>
      </c>
      <c r="N7" s="18">
        <f t="shared" ref="N7:N22" si="0">(J7/3600)*(I7*10^5)/D7</f>
        <v>1.7189938768159443</v>
      </c>
      <c r="O7" s="18" t="e">
        <f>N7/M7</f>
        <v>#DIV/0!</v>
      </c>
      <c r="Q7" s="7" t="s">
        <v>25</v>
      </c>
      <c r="R7" s="6">
        <v>46</v>
      </c>
      <c r="S7" s="6">
        <v>46</v>
      </c>
      <c r="T7" s="6"/>
    </row>
    <row r="8" spans="2:20" x14ac:dyDescent="0.3">
      <c r="D8">
        <v>832.9</v>
      </c>
      <c r="E8">
        <v>19.3</v>
      </c>
      <c r="F8">
        <v>19.5</v>
      </c>
      <c r="G8">
        <v>0.9</v>
      </c>
      <c r="H8">
        <v>1.6</v>
      </c>
      <c r="I8">
        <f t="shared" ref="I8:I22" si="1">H8-G8</f>
        <v>0.70000000000000007</v>
      </c>
      <c r="J8">
        <v>89.7</v>
      </c>
      <c r="K8">
        <v>600</v>
      </c>
      <c r="L8" s="10"/>
      <c r="M8" s="17">
        <f t="shared" ref="M8:M22" si="2">2*PI()*(K8/60)*L8</f>
        <v>0</v>
      </c>
      <c r="N8" s="18">
        <f t="shared" si="0"/>
        <v>2.0940889262416458</v>
      </c>
      <c r="O8" s="18" t="e">
        <f t="shared" ref="O8:O22" si="3">N8/M8</f>
        <v>#DIV/0!</v>
      </c>
    </row>
    <row r="9" spans="2:20" x14ac:dyDescent="0.3">
      <c r="D9">
        <v>832.9</v>
      </c>
      <c r="E9">
        <v>19.3</v>
      </c>
      <c r="F9">
        <v>19.5</v>
      </c>
      <c r="G9">
        <v>0.9</v>
      </c>
      <c r="H9">
        <v>1.7</v>
      </c>
      <c r="I9">
        <f t="shared" si="1"/>
        <v>0.79999999999999993</v>
      </c>
      <c r="J9">
        <v>104.8</v>
      </c>
      <c r="K9">
        <v>700</v>
      </c>
      <c r="L9">
        <v>7.0000000000000007E-2</v>
      </c>
      <c r="M9" s="19">
        <f>2*PI()*(K9/60)*L9</f>
        <v>5.1312680008633293</v>
      </c>
      <c r="N9" s="18">
        <f>(J9/3600)*(I9*10^5)/D9</f>
        <v>2.7961206494043571</v>
      </c>
      <c r="O9" s="18">
        <f t="shared" si="3"/>
        <v>0.54491806877635574</v>
      </c>
    </row>
    <row r="10" spans="2:20" x14ac:dyDescent="0.3">
      <c r="D10">
        <v>832.9</v>
      </c>
      <c r="E10">
        <v>19.3</v>
      </c>
      <c r="F10">
        <v>19.5</v>
      </c>
      <c r="G10">
        <v>0.8</v>
      </c>
      <c r="H10">
        <v>1.8</v>
      </c>
      <c r="I10">
        <f t="shared" si="1"/>
        <v>1</v>
      </c>
      <c r="J10">
        <v>119.7</v>
      </c>
      <c r="K10">
        <v>800</v>
      </c>
      <c r="L10">
        <v>0.08</v>
      </c>
      <c r="M10" s="19">
        <f t="shared" si="2"/>
        <v>6.7020643276582259</v>
      </c>
      <c r="N10" s="18">
        <f t="shared" si="0"/>
        <v>3.9920758794573179</v>
      </c>
      <c r="O10" s="18">
        <f t="shared" si="3"/>
        <v>0.59564869632521011</v>
      </c>
    </row>
    <row r="11" spans="2:20" x14ac:dyDescent="0.3">
      <c r="D11">
        <v>832.9</v>
      </c>
      <c r="E11">
        <v>19.3</v>
      </c>
      <c r="F11">
        <v>19.5</v>
      </c>
      <c r="G11">
        <v>0.8</v>
      </c>
      <c r="H11">
        <v>1.9</v>
      </c>
      <c r="I11">
        <f t="shared" si="1"/>
        <v>1.0999999999999999</v>
      </c>
      <c r="J11">
        <v>134.69999999999999</v>
      </c>
      <c r="K11">
        <v>900</v>
      </c>
      <c r="L11">
        <v>0.09</v>
      </c>
      <c r="M11" s="19">
        <f t="shared" si="2"/>
        <v>8.4823001646924396</v>
      </c>
      <c r="N11" s="18">
        <f t="shared" si="0"/>
        <v>4.9415696162004226</v>
      </c>
      <c r="O11" s="18">
        <f t="shared" si="3"/>
        <v>0.58257424522297596</v>
      </c>
      <c r="P11" t="s">
        <v>27</v>
      </c>
    </row>
    <row r="12" spans="2:20" x14ac:dyDescent="0.3">
      <c r="D12">
        <v>832.8</v>
      </c>
      <c r="E12">
        <v>19.5</v>
      </c>
      <c r="F12">
        <v>19.8</v>
      </c>
      <c r="G12">
        <v>0.5</v>
      </c>
      <c r="H12">
        <v>1.95</v>
      </c>
      <c r="I12">
        <f t="shared" si="1"/>
        <v>1.45</v>
      </c>
      <c r="J12">
        <v>150</v>
      </c>
      <c r="K12">
        <v>1000</v>
      </c>
      <c r="L12">
        <v>0.1</v>
      </c>
      <c r="M12" s="19">
        <f t="shared" si="2"/>
        <v>10.471975511965979</v>
      </c>
      <c r="N12" s="18">
        <f t="shared" si="0"/>
        <v>7.2546429715017604</v>
      </c>
      <c r="O12" s="18">
        <f t="shared" si="3"/>
        <v>0.69276737356882856</v>
      </c>
      <c r="P12" t="s">
        <v>33</v>
      </c>
    </row>
    <row r="13" spans="2:20" x14ac:dyDescent="0.3">
      <c r="D13">
        <v>832.8</v>
      </c>
      <c r="E13">
        <v>19.7</v>
      </c>
      <c r="F13">
        <v>19.899999999999999</v>
      </c>
      <c r="G13">
        <v>0.4</v>
      </c>
      <c r="H13">
        <v>2</v>
      </c>
      <c r="I13">
        <f t="shared" si="1"/>
        <v>1.6</v>
      </c>
      <c r="J13">
        <v>164.4</v>
      </c>
      <c r="K13">
        <v>1100</v>
      </c>
      <c r="L13">
        <v>0.115</v>
      </c>
      <c r="M13" s="19">
        <f t="shared" si="2"/>
        <v>13.247049022636961</v>
      </c>
      <c r="N13" s="18">
        <f t="shared" si="0"/>
        <v>8.7736151136727507</v>
      </c>
      <c r="O13" s="18">
        <f t="shared" si="3"/>
        <v>0.66230713713523137</v>
      </c>
    </row>
    <row r="14" spans="2:20" x14ac:dyDescent="0.3">
      <c r="D14">
        <v>832.8</v>
      </c>
      <c r="E14">
        <v>19.7</v>
      </c>
      <c r="F14">
        <v>20</v>
      </c>
      <c r="G14">
        <v>0.4</v>
      </c>
      <c r="H14">
        <v>2.2000000000000002</v>
      </c>
      <c r="I14">
        <f t="shared" si="1"/>
        <v>1.8000000000000003</v>
      </c>
      <c r="J14">
        <v>179.6</v>
      </c>
      <c r="K14">
        <v>1200</v>
      </c>
      <c r="L14">
        <v>0.13</v>
      </c>
      <c r="M14" s="19">
        <f t="shared" si="2"/>
        <v>16.336281798666924</v>
      </c>
      <c r="N14" s="18">
        <f t="shared" si="0"/>
        <v>10.782901056676273</v>
      </c>
      <c r="O14" s="18">
        <f t="shared" si="3"/>
        <v>0.66005846309263483</v>
      </c>
    </row>
    <row r="15" spans="2:20" x14ac:dyDescent="0.3">
      <c r="D15">
        <v>832.8</v>
      </c>
      <c r="E15">
        <v>19.899999999999999</v>
      </c>
      <c r="F15">
        <v>20.2</v>
      </c>
      <c r="G15">
        <v>0.4</v>
      </c>
      <c r="H15">
        <v>2.4</v>
      </c>
      <c r="I15">
        <f t="shared" si="1"/>
        <v>2</v>
      </c>
      <c r="J15">
        <v>194.7</v>
      </c>
      <c r="K15">
        <v>1300</v>
      </c>
      <c r="L15">
        <v>0.14499999999999999</v>
      </c>
      <c r="M15" s="19">
        <f t="shared" si="2"/>
        <v>19.739673840055865</v>
      </c>
      <c r="N15" s="18">
        <f t="shared" si="0"/>
        <v>12.988312520012808</v>
      </c>
      <c r="O15" s="18">
        <f t="shared" si="3"/>
        <v>0.65798009760712695</v>
      </c>
    </row>
    <row r="16" spans="2:20" x14ac:dyDescent="0.3">
      <c r="D16">
        <v>832.8</v>
      </c>
      <c r="E16">
        <v>20</v>
      </c>
      <c r="F16">
        <v>20.3</v>
      </c>
      <c r="G16">
        <v>0.3</v>
      </c>
      <c r="H16">
        <v>2.5</v>
      </c>
      <c r="I16">
        <f t="shared" si="1"/>
        <v>2.2000000000000002</v>
      </c>
      <c r="J16">
        <v>209.4</v>
      </c>
      <c r="K16">
        <v>1400</v>
      </c>
      <c r="L16">
        <v>0.16</v>
      </c>
      <c r="M16" s="19">
        <f t="shared" si="2"/>
        <v>23.45722514680379</v>
      </c>
      <c r="N16" s="18">
        <f t="shared" si="0"/>
        <v>15.365834133845663</v>
      </c>
      <c r="O16" s="18">
        <f t="shared" si="3"/>
        <v>0.65505762244599353</v>
      </c>
    </row>
    <row r="17" spans="4:15" x14ac:dyDescent="0.3">
      <c r="D17">
        <v>832.8</v>
      </c>
      <c r="E17">
        <v>20.100000000000001</v>
      </c>
      <c r="F17">
        <v>20.399999999999999</v>
      </c>
      <c r="G17">
        <v>0.3</v>
      </c>
      <c r="H17">
        <v>2.6</v>
      </c>
      <c r="I17">
        <f t="shared" si="1"/>
        <v>2.3000000000000003</v>
      </c>
      <c r="J17">
        <v>224.2</v>
      </c>
      <c r="K17">
        <v>1500</v>
      </c>
      <c r="L17">
        <v>0.17499999999999999</v>
      </c>
      <c r="M17" s="19">
        <f t="shared" si="2"/>
        <v>27.488935718910689</v>
      </c>
      <c r="N17" s="18">
        <f t="shared" si="0"/>
        <v>17.199674458319993</v>
      </c>
      <c r="O17" s="18">
        <f t="shared" si="3"/>
        <v>0.62569444791155304</v>
      </c>
    </row>
    <row r="18" spans="4:15" x14ac:dyDescent="0.3">
      <c r="D18">
        <v>832.8</v>
      </c>
      <c r="E18">
        <v>20.3</v>
      </c>
      <c r="F18">
        <v>20.6</v>
      </c>
      <c r="G18">
        <v>0.25</v>
      </c>
      <c r="H18">
        <v>2.8</v>
      </c>
      <c r="I18">
        <f t="shared" si="1"/>
        <v>2.5499999999999998</v>
      </c>
      <c r="J18">
        <v>238.8</v>
      </c>
      <c r="K18">
        <v>1600</v>
      </c>
      <c r="L18">
        <v>0.19</v>
      </c>
      <c r="M18" s="19">
        <f t="shared" si="2"/>
        <v>31.834805556376573</v>
      </c>
      <c r="N18" s="18">
        <f t="shared" si="0"/>
        <v>20.310999039385209</v>
      </c>
      <c r="O18" s="18">
        <f t="shared" si="3"/>
        <v>0.63801234794465</v>
      </c>
    </row>
    <row r="19" spans="4:15" x14ac:dyDescent="0.3">
      <c r="D19">
        <v>832.8</v>
      </c>
      <c r="E19">
        <v>20.399999999999999</v>
      </c>
      <c r="F19">
        <v>20.7</v>
      </c>
      <c r="G19">
        <v>0.2</v>
      </c>
      <c r="H19">
        <v>3</v>
      </c>
      <c r="I19">
        <f t="shared" si="1"/>
        <v>2.8</v>
      </c>
      <c r="J19">
        <v>254.1</v>
      </c>
      <c r="K19">
        <v>1700</v>
      </c>
      <c r="L19">
        <v>0.21</v>
      </c>
      <c r="M19" s="19">
        <f t="shared" si="2"/>
        <v>37.384952577718536</v>
      </c>
      <c r="N19" s="18">
        <f t="shared" si="0"/>
        <v>23.731187960294587</v>
      </c>
      <c r="O19" s="18">
        <f t="shared" si="3"/>
        <v>0.63477913770147176</v>
      </c>
    </row>
    <row r="20" spans="4:15" x14ac:dyDescent="0.3">
      <c r="D20">
        <v>832.8</v>
      </c>
      <c r="G20">
        <v>0.2</v>
      </c>
      <c r="H20">
        <v>3.3</v>
      </c>
      <c r="I20">
        <f t="shared" si="1"/>
        <v>3.0999999999999996</v>
      </c>
      <c r="J20">
        <v>268.5</v>
      </c>
      <c r="K20">
        <v>1800</v>
      </c>
      <c r="L20">
        <v>0.25</v>
      </c>
      <c r="M20" s="19">
        <f t="shared" si="2"/>
        <v>47.123889803846893</v>
      </c>
      <c r="N20" s="18">
        <f t="shared" si="0"/>
        <v>27.76276817162984</v>
      </c>
      <c r="O20" s="18">
        <f t="shared" si="3"/>
        <v>0.58914423845723074</v>
      </c>
    </row>
    <row r="21" spans="4:15" x14ac:dyDescent="0.3">
      <c r="D21">
        <v>832.8</v>
      </c>
      <c r="E21">
        <v>20.9</v>
      </c>
      <c r="F21">
        <v>21.2</v>
      </c>
      <c r="G21">
        <v>0.2</v>
      </c>
      <c r="H21">
        <v>3.5</v>
      </c>
      <c r="I21">
        <f t="shared" si="1"/>
        <v>3.3</v>
      </c>
      <c r="J21">
        <v>282.89999999999998</v>
      </c>
      <c r="K21">
        <v>1900</v>
      </c>
      <c r="L21">
        <v>0.245</v>
      </c>
      <c r="M21" s="19">
        <f t="shared" si="2"/>
        <v>48.747046008201629</v>
      </c>
      <c r="N21" s="18">
        <f t="shared" si="0"/>
        <v>31.138928914505282</v>
      </c>
      <c r="O21" s="18">
        <f t="shared" si="3"/>
        <v>0.63878596683101985</v>
      </c>
    </row>
    <row r="22" spans="4:15" x14ac:dyDescent="0.3">
      <c r="D22">
        <v>832.8</v>
      </c>
      <c r="E22">
        <v>21.2</v>
      </c>
      <c r="F22">
        <v>21.5</v>
      </c>
      <c r="G22">
        <v>0.2</v>
      </c>
      <c r="H22">
        <v>3.7</v>
      </c>
      <c r="I22">
        <f t="shared" si="1"/>
        <v>3.5</v>
      </c>
      <c r="J22">
        <v>297.60000000000002</v>
      </c>
      <c r="K22">
        <v>2000</v>
      </c>
      <c r="L22">
        <v>0.26500000000000001</v>
      </c>
      <c r="M22" s="19">
        <f t="shared" si="2"/>
        <v>55.501470213419687</v>
      </c>
      <c r="N22" s="18">
        <f t="shared" si="0"/>
        <v>34.742235030419472</v>
      </c>
      <c r="O22" s="18">
        <f t="shared" si="3"/>
        <v>0.62596963462094302</v>
      </c>
    </row>
    <row r="23" spans="4:15" x14ac:dyDescent="0.3">
      <c r="M23" s="14"/>
    </row>
  </sheetData>
  <mergeCells count="2">
    <mergeCell ref="Q3:T3"/>
    <mergeCell ref="D3:O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0"/>
  <sheetViews>
    <sheetView zoomScale="85" zoomScaleNormal="85" workbookViewId="0">
      <selection activeCell="R17" sqref="R17"/>
    </sheetView>
  </sheetViews>
  <sheetFormatPr defaultRowHeight="14.4" x14ac:dyDescent="0.3"/>
  <cols>
    <col min="1" max="1" width="6.44140625" customWidth="1"/>
    <col min="2" max="2" width="11.5546875" customWidth="1"/>
    <col min="3" max="3" width="0" hidden="1" customWidth="1"/>
    <col min="13" max="13" width="10.33203125" bestFit="1" customWidth="1"/>
    <col min="14" max="14" width="6.6640625" bestFit="1" customWidth="1"/>
    <col min="15" max="15" width="11.5546875" bestFit="1" customWidth="1"/>
    <col min="16" max="16" width="9.21875" customWidth="1"/>
    <col min="17" max="17" width="13.6640625" customWidth="1"/>
    <col min="18" max="18" width="11.33203125" bestFit="1" customWidth="1"/>
    <col min="19" max="19" width="10" bestFit="1" customWidth="1"/>
  </cols>
  <sheetData>
    <row r="3" spans="2:20" x14ac:dyDescent="0.3">
      <c r="E3" s="16" t="s">
        <v>19</v>
      </c>
      <c r="F3" s="16"/>
      <c r="G3" s="16"/>
      <c r="H3" s="16"/>
      <c r="I3" s="16"/>
      <c r="J3" s="16"/>
      <c r="K3" s="16"/>
      <c r="L3" s="16"/>
      <c r="M3" s="16"/>
      <c r="N3" s="16"/>
      <c r="O3" s="16"/>
      <c r="Q3" s="15" t="s">
        <v>20</v>
      </c>
      <c r="R3" s="15"/>
      <c r="S3" s="15"/>
      <c r="T3" s="15"/>
    </row>
    <row r="4" spans="2:20" x14ac:dyDescent="0.3"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Q4" s="8"/>
      <c r="R4" s="9" t="s">
        <v>21</v>
      </c>
      <c r="S4" s="9" t="s">
        <v>22</v>
      </c>
      <c r="T4" s="9"/>
    </row>
    <row r="5" spans="2:20" x14ac:dyDescent="0.3">
      <c r="D5" t="s">
        <v>30</v>
      </c>
      <c r="E5" s="2" t="s">
        <v>0</v>
      </c>
      <c r="F5" s="2" t="s">
        <v>1</v>
      </c>
      <c r="G5" s="2" t="s">
        <v>2</v>
      </c>
      <c r="H5" s="2" t="s">
        <v>3</v>
      </c>
      <c r="I5" s="2" t="s">
        <v>4</v>
      </c>
      <c r="J5" s="2" t="s">
        <v>5</v>
      </c>
      <c r="K5" s="2" t="s">
        <v>6</v>
      </c>
      <c r="L5" s="2" t="s">
        <v>7</v>
      </c>
      <c r="M5" s="3" t="s">
        <v>8</v>
      </c>
      <c r="N5" s="3" t="s">
        <v>9</v>
      </c>
      <c r="O5" s="3" t="s">
        <v>10</v>
      </c>
      <c r="Q5" s="5" t="s">
        <v>23</v>
      </c>
      <c r="R5" s="6">
        <v>19</v>
      </c>
      <c r="S5" s="6">
        <v>19</v>
      </c>
      <c r="T5" s="6"/>
    </row>
    <row r="6" spans="2:20" x14ac:dyDescent="0.3">
      <c r="B6" s="4"/>
      <c r="C6" s="1">
        <v>830</v>
      </c>
      <c r="D6" t="s">
        <v>26</v>
      </c>
      <c r="E6" s="2" t="s">
        <v>11</v>
      </c>
      <c r="F6" s="2" t="s">
        <v>11</v>
      </c>
      <c r="G6" s="2" t="s">
        <v>12</v>
      </c>
      <c r="H6" s="2" t="s">
        <v>12</v>
      </c>
      <c r="I6" s="2" t="s">
        <v>12</v>
      </c>
      <c r="J6" s="2" t="s">
        <v>13</v>
      </c>
      <c r="K6" s="2" t="s">
        <v>14</v>
      </c>
      <c r="L6" s="2" t="s">
        <v>15</v>
      </c>
      <c r="M6" s="3" t="s">
        <v>16</v>
      </c>
      <c r="N6" s="3" t="s">
        <v>16</v>
      </c>
      <c r="O6" s="3" t="s">
        <v>17</v>
      </c>
      <c r="Q6" s="5" t="s">
        <v>24</v>
      </c>
      <c r="R6" s="6">
        <v>1</v>
      </c>
      <c r="S6" s="6">
        <v>1</v>
      </c>
      <c r="T6" s="6"/>
    </row>
    <row r="7" spans="2:20" ht="28.8" x14ac:dyDescent="0.3">
      <c r="C7" t="s">
        <v>31</v>
      </c>
      <c r="D7">
        <v>831.2</v>
      </c>
      <c r="E7">
        <v>20.7</v>
      </c>
      <c r="F7">
        <v>20.9</v>
      </c>
      <c r="G7">
        <v>2.2999999999999998</v>
      </c>
      <c r="H7">
        <v>3</v>
      </c>
      <c r="I7">
        <f>H7-G7</f>
        <v>0.70000000000000018</v>
      </c>
      <c r="J7">
        <v>89.5</v>
      </c>
      <c r="K7">
        <v>600</v>
      </c>
      <c r="L7">
        <v>0.09</v>
      </c>
      <c r="M7" s="18">
        <f>2*PI()*(K7/60)*L7</f>
        <v>5.6548667764616276</v>
      </c>
      <c r="N7" s="18">
        <f>(J7/3600)*(I7*10^5)/$C$6</f>
        <v>2.0967202141900945</v>
      </c>
      <c r="O7" s="18">
        <f>N7/M7</f>
        <v>0.37078154041005679</v>
      </c>
      <c r="Q7" s="7" t="s">
        <v>25</v>
      </c>
      <c r="R7" s="6">
        <v>46</v>
      </c>
      <c r="S7" s="6">
        <v>46</v>
      </c>
      <c r="T7" s="6"/>
    </row>
    <row r="8" spans="2:20" x14ac:dyDescent="0.3">
      <c r="D8">
        <v>831.2</v>
      </c>
      <c r="E8">
        <v>20.7</v>
      </c>
      <c r="F8">
        <v>20.9</v>
      </c>
      <c r="G8">
        <v>2.2999999999999998</v>
      </c>
      <c r="H8">
        <v>4</v>
      </c>
      <c r="I8">
        <f t="shared" ref="I8:I28" si="0">H8-G8</f>
        <v>1.7000000000000002</v>
      </c>
      <c r="J8">
        <v>85.3</v>
      </c>
      <c r="K8">
        <v>600</v>
      </c>
      <c r="L8">
        <v>0.14000000000000001</v>
      </c>
      <c r="M8" s="18">
        <f>2*PI()*K8/60*L8</f>
        <v>8.7964594300514207</v>
      </c>
      <c r="N8" s="18">
        <f t="shared" ref="N8:N40" si="1">(J8/3600)*(I8*10^5)/$C$6</f>
        <v>4.8530789825970562</v>
      </c>
      <c r="O8" s="18">
        <f t="shared" ref="O8:O26" si="2">N8/M8</f>
        <v>0.55170822092550553</v>
      </c>
    </row>
    <row r="9" spans="2:20" x14ac:dyDescent="0.3">
      <c r="D9">
        <v>831.2</v>
      </c>
      <c r="E9">
        <v>20.8</v>
      </c>
      <c r="F9">
        <v>21</v>
      </c>
      <c r="G9">
        <v>2.2999999999999998</v>
      </c>
      <c r="H9">
        <v>5</v>
      </c>
      <c r="I9">
        <f t="shared" si="0"/>
        <v>2.7</v>
      </c>
      <c r="J9">
        <v>82.2</v>
      </c>
      <c r="K9">
        <v>600</v>
      </c>
      <c r="L9">
        <v>0.2</v>
      </c>
      <c r="M9" s="18">
        <f t="shared" ref="M9:M26" si="3">2*PI()*K9/60*L9</f>
        <v>12.566370614359172</v>
      </c>
      <c r="N9" s="18">
        <f t="shared" si="1"/>
        <v>7.427710843373494</v>
      </c>
      <c r="O9" s="18">
        <f t="shared" si="2"/>
        <v>0.59107844829008116</v>
      </c>
    </row>
    <row r="10" spans="2:20" x14ac:dyDescent="0.3">
      <c r="D10">
        <v>831.2</v>
      </c>
      <c r="E10">
        <v>20.8</v>
      </c>
      <c r="F10">
        <v>21.1</v>
      </c>
      <c r="G10">
        <v>2.2999999999999998</v>
      </c>
      <c r="H10">
        <v>6</v>
      </c>
      <c r="I10">
        <f t="shared" si="0"/>
        <v>3.7</v>
      </c>
      <c r="J10">
        <v>78.400000000000006</v>
      </c>
      <c r="K10">
        <v>600</v>
      </c>
      <c r="L10">
        <v>0.27</v>
      </c>
      <c r="M10" s="18">
        <f t="shared" si="3"/>
        <v>16.964600329384883</v>
      </c>
      <c r="N10" s="18">
        <f t="shared" si="1"/>
        <v>9.7081659973226238</v>
      </c>
      <c r="O10" s="18">
        <f t="shared" si="2"/>
        <v>0.57226022475205762</v>
      </c>
    </row>
    <row r="11" spans="2:20" x14ac:dyDescent="0.3">
      <c r="D11">
        <v>831.2</v>
      </c>
      <c r="E11">
        <v>20.9</v>
      </c>
      <c r="F11">
        <v>21.2</v>
      </c>
      <c r="G11">
        <v>2.2999999999999998</v>
      </c>
      <c r="H11">
        <v>7</v>
      </c>
      <c r="I11">
        <f t="shared" si="0"/>
        <v>4.7</v>
      </c>
      <c r="J11">
        <v>74.900000000000006</v>
      </c>
      <c r="K11">
        <v>600</v>
      </c>
      <c r="L11">
        <v>0.32</v>
      </c>
      <c r="M11" s="18">
        <f t="shared" si="3"/>
        <v>20.106192982974676</v>
      </c>
      <c r="N11" s="18">
        <f t="shared" si="1"/>
        <v>11.781459170013386</v>
      </c>
      <c r="O11" s="18">
        <f t="shared" si="2"/>
        <v>0.58596170741967779</v>
      </c>
    </row>
    <row r="12" spans="2:20" x14ac:dyDescent="0.3">
      <c r="D12">
        <v>831.2</v>
      </c>
      <c r="E12">
        <v>21</v>
      </c>
      <c r="F12">
        <v>21.3</v>
      </c>
      <c r="G12">
        <v>2.2000000000000002</v>
      </c>
      <c r="H12">
        <v>8</v>
      </c>
      <c r="I12">
        <f t="shared" si="0"/>
        <v>5.8</v>
      </c>
      <c r="J12">
        <v>72.099999999999994</v>
      </c>
      <c r="K12">
        <v>600</v>
      </c>
      <c r="L12">
        <v>0.38</v>
      </c>
      <c r="M12" s="18">
        <f t="shared" si="3"/>
        <v>23.876104167282428</v>
      </c>
      <c r="N12" s="18">
        <f t="shared" si="1"/>
        <v>13.995314591700131</v>
      </c>
      <c r="O12" s="18">
        <f t="shared" si="2"/>
        <v>0.58616407826189654</v>
      </c>
    </row>
    <row r="13" spans="2:20" x14ac:dyDescent="0.3">
      <c r="D13">
        <v>831.2</v>
      </c>
      <c r="E13">
        <v>21.2</v>
      </c>
      <c r="F13">
        <v>21.5</v>
      </c>
      <c r="G13">
        <v>2.2999999999999998</v>
      </c>
      <c r="H13">
        <v>9</v>
      </c>
      <c r="I13">
        <f t="shared" si="0"/>
        <v>6.7</v>
      </c>
      <c r="J13">
        <v>67.5</v>
      </c>
      <c r="K13">
        <v>600</v>
      </c>
      <c r="L13">
        <v>0.45</v>
      </c>
      <c r="M13" s="18">
        <f t="shared" si="3"/>
        <v>28.274333882308138</v>
      </c>
      <c r="N13" s="18">
        <f t="shared" si="1"/>
        <v>15.135542168674698</v>
      </c>
      <c r="O13" s="18">
        <f t="shared" si="2"/>
        <v>0.53531030056008977</v>
      </c>
    </row>
    <row r="14" spans="2:20" x14ac:dyDescent="0.3">
      <c r="D14">
        <v>831.2</v>
      </c>
      <c r="G14">
        <v>2.2999999999999998</v>
      </c>
      <c r="H14">
        <v>11</v>
      </c>
      <c r="I14">
        <f t="shared" si="0"/>
        <v>8.6999999999999993</v>
      </c>
      <c r="J14">
        <v>62.8</v>
      </c>
      <c r="K14">
        <v>600</v>
      </c>
      <c r="L14">
        <v>0.62</v>
      </c>
      <c r="M14" s="18">
        <f t="shared" si="3"/>
        <v>38.955748904513435</v>
      </c>
      <c r="N14" s="18">
        <f t="shared" si="1"/>
        <v>18.285140562248994</v>
      </c>
      <c r="O14" s="18">
        <f t="shared" si="2"/>
        <v>0.4693823396148461</v>
      </c>
    </row>
    <row r="15" spans="2:20" x14ac:dyDescent="0.3">
      <c r="D15">
        <v>831.2</v>
      </c>
      <c r="E15">
        <v>21.5</v>
      </c>
      <c r="F15">
        <v>22</v>
      </c>
      <c r="G15">
        <v>2.2999999999999998</v>
      </c>
      <c r="H15">
        <v>12</v>
      </c>
      <c r="I15">
        <f t="shared" si="0"/>
        <v>9.6999999999999993</v>
      </c>
      <c r="J15">
        <v>58.9</v>
      </c>
      <c r="K15">
        <v>600</v>
      </c>
      <c r="L15">
        <v>0.78</v>
      </c>
      <c r="M15" s="18">
        <f t="shared" si="3"/>
        <v>49.008845396000773</v>
      </c>
      <c r="N15" s="18">
        <f t="shared" si="1"/>
        <v>19.120816599732258</v>
      </c>
      <c r="O15" s="18">
        <f t="shared" si="2"/>
        <v>0.39015031766678915</v>
      </c>
    </row>
    <row r="16" spans="2:20" ht="15" thickBot="1" x14ac:dyDescent="0.35">
      <c r="D16">
        <v>831.2</v>
      </c>
      <c r="E16" s="11">
        <v>21.8</v>
      </c>
      <c r="F16" s="11">
        <v>22.3</v>
      </c>
      <c r="G16" s="11">
        <v>2.2999999999999998</v>
      </c>
      <c r="H16" s="11">
        <v>13</v>
      </c>
      <c r="I16" s="11">
        <f t="shared" si="0"/>
        <v>10.7</v>
      </c>
      <c r="J16" s="11">
        <v>58</v>
      </c>
      <c r="K16" s="11">
        <v>600</v>
      </c>
      <c r="L16" s="11">
        <v>0.82</v>
      </c>
      <c r="M16" s="20">
        <f t="shared" si="3"/>
        <v>51.522119518872607</v>
      </c>
      <c r="N16" s="20">
        <f t="shared" si="1"/>
        <v>20.769745649263719</v>
      </c>
      <c r="O16" s="20">
        <f t="shared" si="2"/>
        <v>0.40312288863923268</v>
      </c>
    </row>
    <row r="17" spans="4:15" x14ac:dyDescent="0.3">
      <c r="D17">
        <v>831.2</v>
      </c>
      <c r="E17">
        <v>21.8</v>
      </c>
      <c r="F17">
        <v>22.1</v>
      </c>
      <c r="G17" s="12">
        <v>2.2000000000000002</v>
      </c>
      <c r="H17" s="12">
        <v>3.5</v>
      </c>
      <c r="I17">
        <f t="shared" si="0"/>
        <v>1.2999999999999998</v>
      </c>
      <c r="J17" s="12">
        <v>149.30000000000001</v>
      </c>
      <c r="K17">
        <v>1000</v>
      </c>
      <c r="L17" s="12">
        <v>0.11</v>
      </c>
      <c r="M17" s="18">
        <f t="shared" si="3"/>
        <v>11.519173063162574</v>
      </c>
      <c r="N17" s="18">
        <f t="shared" si="1"/>
        <v>6.4956492637215524</v>
      </c>
      <c r="O17" s="18">
        <f t="shared" si="2"/>
        <v>0.56389892122500851</v>
      </c>
    </row>
    <row r="18" spans="4:15" x14ac:dyDescent="0.3">
      <c r="D18">
        <v>831.2</v>
      </c>
      <c r="E18">
        <v>21.8</v>
      </c>
      <c r="F18">
        <v>22.1</v>
      </c>
      <c r="G18" s="12">
        <v>2.2000000000000002</v>
      </c>
      <c r="H18" s="12">
        <v>5</v>
      </c>
      <c r="I18">
        <f t="shared" si="0"/>
        <v>2.8</v>
      </c>
      <c r="J18" s="12">
        <v>144.1</v>
      </c>
      <c r="K18">
        <v>1000</v>
      </c>
      <c r="L18" s="12">
        <v>0.2</v>
      </c>
      <c r="M18" s="18">
        <f t="shared" si="3"/>
        <v>20.943951023931955</v>
      </c>
      <c r="N18" s="18">
        <f t="shared" si="1"/>
        <v>13.503346720214189</v>
      </c>
      <c r="O18" s="18">
        <f t="shared" si="2"/>
        <v>0.64473731364174625</v>
      </c>
    </row>
    <row r="19" spans="4:15" x14ac:dyDescent="0.3">
      <c r="D19">
        <v>831.2</v>
      </c>
      <c r="E19">
        <v>21.9</v>
      </c>
      <c r="F19">
        <v>22.2</v>
      </c>
      <c r="G19" s="12">
        <v>2.2000000000000002</v>
      </c>
      <c r="H19" s="12">
        <v>6</v>
      </c>
      <c r="I19">
        <f t="shared" si="0"/>
        <v>3.8</v>
      </c>
      <c r="J19" s="12">
        <v>140.80000000000001</v>
      </c>
      <c r="K19">
        <v>1000</v>
      </c>
      <c r="L19" s="12">
        <v>0.25</v>
      </c>
      <c r="M19" s="18">
        <f t="shared" si="3"/>
        <v>26.179938779914941</v>
      </c>
      <c r="N19" s="18">
        <f t="shared" si="1"/>
        <v>17.90629183400268</v>
      </c>
      <c r="O19" s="18">
        <f t="shared" si="2"/>
        <v>0.68396996587861603</v>
      </c>
    </row>
    <row r="20" spans="4:15" x14ac:dyDescent="0.3">
      <c r="D20">
        <v>831.2</v>
      </c>
      <c r="E20">
        <v>22</v>
      </c>
      <c r="F20">
        <v>22.3</v>
      </c>
      <c r="G20" s="12">
        <v>2.2000000000000002</v>
      </c>
      <c r="H20" s="12">
        <v>7</v>
      </c>
      <c r="I20">
        <f t="shared" si="0"/>
        <v>4.8</v>
      </c>
      <c r="J20" s="12">
        <v>137.6</v>
      </c>
      <c r="K20">
        <v>1000</v>
      </c>
      <c r="L20" s="12">
        <v>0.32</v>
      </c>
      <c r="M20" s="18">
        <f t="shared" si="3"/>
        <v>33.510321638291124</v>
      </c>
      <c r="N20" s="18">
        <f t="shared" si="1"/>
        <v>22.104417670682729</v>
      </c>
      <c r="O20" s="18">
        <f t="shared" si="2"/>
        <v>0.65963012558568668</v>
      </c>
    </row>
    <row r="21" spans="4:15" x14ac:dyDescent="0.3">
      <c r="D21">
        <v>831.2</v>
      </c>
      <c r="E21">
        <v>22.1</v>
      </c>
      <c r="F21">
        <v>2.4</v>
      </c>
      <c r="G21" s="12">
        <v>2.2000000000000002</v>
      </c>
      <c r="H21" s="12">
        <v>8</v>
      </c>
      <c r="I21">
        <f t="shared" si="0"/>
        <v>5.8</v>
      </c>
      <c r="J21" s="12">
        <v>134.19999999999999</v>
      </c>
      <c r="K21">
        <v>1000</v>
      </c>
      <c r="L21" s="12">
        <v>0.39</v>
      </c>
      <c r="M21" s="18">
        <f t="shared" si="3"/>
        <v>40.840704496667307</v>
      </c>
      <c r="N21" s="18">
        <f t="shared" si="1"/>
        <v>26.049531459170012</v>
      </c>
      <c r="O21" s="18">
        <f t="shared" si="2"/>
        <v>0.6378325687622679</v>
      </c>
    </row>
    <row r="22" spans="4:15" x14ac:dyDescent="0.3">
      <c r="D22">
        <v>831.2</v>
      </c>
      <c r="E22">
        <v>22.3</v>
      </c>
      <c r="F22">
        <v>22.5</v>
      </c>
      <c r="G22" s="12">
        <v>2.2000000000000002</v>
      </c>
      <c r="H22" s="12">
        <v>9</v>
      </c>
      <c r="I22">
        <f t="shared" si="0"/>
        <v>6.8</v>
      </c>
      <c r="J22" s="12">
        <v>131.80000000000001</v>
      </c>
      <c r="K22">
        <v>1000</v>
      </c>
      <c r="L22" s="12">
        <v>0.42</v>
      </c>
      <c r="M22" s="18">
        <f t="shared" si="3"/>
        <v>43.982297150257097</v>
      </c>
      <c r="N22" s="18">
        <f t="shared" si="1"/>
        <v>29.994645247657299</v>
      </c>
      <c r="O22" s="18">
        <f t="shared" si="2"/>
        <v>0.68197086535035534</v>
      </c>
    </row>
    <row r="23" spans="4:15" x14ac:dyDescent="0.3">
      <c r="D23">
        <v>831.2</v>
      </c>
      <c r="E23">
        <v>22.4</v>
      </c>
      <c r="F23">
        <v>22.7</v>
      </c>
      <c r="G23" s="12">
        <v>2.2000000000000002</v>
      </c>
      <c r="H23" s="12">
        <v>10</v>
      </c>
      <c r="I23">
        <f t="shared" si="0"/>
        <v>7.8</v>
      </c>
      <c r="J23" s="12">
        <v>129.30000000000001</v>
      </c>
      <c r="K23">
        <v>1000</v>
      </c>
      <c r="L23" s="12">
        <v>0.46</v>
      </c>
      <c r="M23" s="18">
        <f t="shared" si="3"/>
        <v>48.171087355043497</v>
      </c>
      <c r="N23" s="18">
        <f t="shared" si="1"/>
        <v>33.753012048192772</v>
      </c>
      <c r="O23" s="18">
        <f t="shared" si="2"/>
        <v>0.70069026674480583</v>
      </c>
    </row>
    <row r="24" spans="4:15" x14ac:dyDescent="0.3">
      <c r="D24">
        <v>831.2</v>
      </c>
      <c r="E24">
        <v>22.6</v>
      </c>
      <c r="F24">
        <v>22.9</v>
      </c>
      <c r="G24" s="12">
        <v>2.2000000000000002</v>
      </c>
      <c r="H24" s="12">
        <v>11</v>
      </c>
      <c r="I24">
        <f t="shared" si="0"/>
        <v>8.8000000000000007</v>
      </c>
      <c r="J24" s="12">
        <v>125.4</v>
      </c>
      <c r="K24">
        <v>1000</v>
      </c>
      <c r="L24" s="12">
        <v>0.54</v>
      </c>
      <c r="M24" s="18">
        <f t="shared" si="3"/>
        <v>56.548667764616276</v>
      </c>
      <c r="N24" s="18">
        <f t="shared" si="1"/>
        <v>36.931726907630527</v>
      </c>
      <c r="O24" s="18">
        <f t="shared" si="2"/>
        <v>0.65309632158548403</v>
      </c>
    </row>
    <row r="25" spans="4:15" x14ac:dyDescent="0.3">
      <c r="D25">
        <v>831.2</v>
      </c>
      <c r="E25">
        <v>23.1</v>
      </c>
      <c r="F25">
        <v>23.4</v>
      </c>
      <c r="G25" s="12">
        <v>2.2000000000000002</v>
      </c>
      <c r="H25" s="12">
        <v>12</v>
      </c>
      <c r="I25">
        <f t="shared" si="0"/>
        <v>9.8000000000000007</v>
      </c>
      <c r="J25" s="12">
        <v>121</v>
      </c>
      <c r="K25">
        <v>1000</v>
      </c>
      <c r="L25" s="12">
        <v>0.6</v>
      </c>
      <c r="M25" s="18">
        <f t="shared" si="3"/>
        <v>62.831853071795855</v>
      </c>
      <c r="N25" s="18">
        <f t="shared" si="1"/>
        <v>39.685408299866133</v>
      </c>
      <c r="O25" s="18">
        <f t="shared" si="2"/>
        <v>0.63161288995438258</v>
      </c>
    </row>
    <row r="26" spans="4:15" x14ac:dyDescent="0.3">
      <c r="D26">
        <v>831.2</v>
      </c>
      <c r="E26">
        <v>23.2</v>
      </c>
      <c r="F26">
        <v>23.6</v>
      </c>
      <c r="G26" s="12">
        <v>2.2000000000000002</v>
      </c>
      <c r="H26" s="12">
        <v>13</v>
      </c>
      <c r="I26">
        <f t="shared" si="0"/>
        <v>10.8</v>
      </c>
      <c r="J26" s="12">
        <v>119.2</v>
      </c>
      <c r="K26">
        <v>1000</v>
      </c>
      <c r="L26" s="12">
        <v>0.67</v>
      </c>
      <c r="M26" s="18">
        <f t="shared" si="3"/>
        <v>70.162235930172045</v>
      </c>
      <c r="N26" s="18">
        <f t="shared" si="1"/>
        <v>43.084337349397593</v>
      </c>
      <c r="O26" s="18">
        <f t="shared" si="2"/>
        <v>0.6140673366264533</v>
      </c>
    </row>
    <row r="27" spans="4:15" x14ac:dyDescent="0.3">
      <c r="D27">
        <v>831.2</v>
      </c>
      <c r="E27">
        <v>23.5</v>
      </c>
      <c r="F27">
        <v>23.8</v>
      </c>
      <c r="G27" s="12">
        <v>2.2000000000000002</v>
      </c>
      <c r="H27" s="12">
        <v>14</v>
      </c>
      <c r="I27">
        <f t="shared" si="0"/>
        <v>11.8</v>
      </c>
      <c r="J27" s="12">
        <v>116.1</v>
      </c>
      <c r="K27">
        <v>1000</v>
      </c>
      <c r="L27" s="12">
        <v>0.73</v>
      </c>
      <c r="M27" s="18">
        <f t="shared" ref="M27:M28" si="4">2*PI()*K27/60*L27</f>
        <v>76.445421237351624</v>
      </c>
      <c r="N27" s="18">
        <f t="shared" si="1"/>
        <v>45.849397590361448</v>
      </c>
      <c r="O27" s="18">
        <f t="shared" ref="O27:O28" si="5">N27/M27</f>
        <v>0.59976643268150631</v>
      </c>
    </row>
    <row r="28" spans="4:15" ht="15" thickBot="1" x14ac:dyDescent="0.35">
      <c r="D28">
        <v>831.2</v>
      </c>
      <c r="E28" s="11">
        <v>23.8</v>
      </c>
      <c r="F28" s="11">
        <v>24.1</v>
      </c>
      <c r="G28" s="13">
        <v>2.2000000000000002</v>
      </c>
      <c r="H28" s="13">
        <v>15</v>
      </c>
      <c r="I28" s="11">
        <f t="shared" si="0"/>
        <v>12.8</v>
      </c>
      <c r="J28" s="13">
        <v>113.7</v>
      </c>
      <c r="K28" s="11">
        <v>1000</v>
      </c>
      <c r="L28" s="13">
        <v>0.8</v>
      </c>
      <c r="M28" s="20">
        <f t="shared" si="4"/>
        <v>83.775804095727821</v>
      </c>
      <c r="N28" s="20">
        <f t="shared" si="1"/>
        <v>48.706827309236942</v>
      </c>
      <c r="O28" s="20">
        <f t="shared" si="5"/>
        <v>0.58139492464412845</v>
      </c>
    </row>
    <row r="29" spans="4:15" x14ac:dyDescent="0.3">
      <c r="D29">
        <v>831.2</v>
      </c>
      <c r="E29" s="12">
        <v>21</v>
      </c>
      <c r="F29" s="12">
        <v>21.3</v>
      </c>
      <c r="G29" s="12">
        <v>2.2999999999999998</v>
      </c>
      <c r="H29" s="12">
        <v>3.2</v>
      </c>
      <c r="I29" s="12">
        <f>H29-G29</f>
        <v>0.90000000000000036</v>
      </c>
      <c r="J29" s="12">
        <v>208.6</v>
      </c>
      <c r="K29" s="12">
        <v>1400</v>
      </c>
      <c r="L29" s="12">
        <v>0.18</v>
      </c>
      <c r="M29" s="21">
        <f t="shared" ref="M29:M40" si="6">2*PI()*K29/60*L29</f>
        <v>26.389378290154259</v>
      </c>
      <c r="N29" s="18">
        <f t="shared" si="1"/>
        <v>6.2831325301204846</v>
      </c>
      <c r="O29" s="21">
        <f t="shared" ref="O29:O40" si="7">N29/M29</f>
        <v>0.23809323815956243</v>
      </c>
    </row>
    <row r="30" spans="4:15" x14ac:dyDescent="0.3">
      <c r="D30">
        <v>831.2</v>
      </c>
      <c r="E30" s="12">
        <v>21.2</v>
      </c>
      <c r="F30" s="12">
        <v>21.5</v>
      </c>
      <c r="G30" s="12">
        <v>2.2999999999999998</v>
      </c>
      <c r="H30" s="12">
        <v>5</v>
      </c>
      <c r="I30" s="12">
        <f t="shared" ref="I30:I40" si="8">H30-G30</f>
        <v>2.7</v>
      </c>
      <c r="J30" s="12">
        <v>206</v>
      </c>
      <c r="K30" s="12">
        <v>1400</v>
      </c>
      <c r="L30" s="12">
        <v>0.22</v>
      </c>
      <c r="M30" s="21">
        <f t="shared" si="6"/>
        <v>32.253684576855207</v>
      </c>
      <c r="N30" s="18">
        <f t="shared" si="1"/>
        <v>18.6144578313253</v>
      </c>
      <c r="O30" s="21">
        <f t="shared" si="7"/>
        <v>0.57712655392812928</v>
      </c>
    </row>
    <row r="31" spans="4:15" x14ac:dyDescent="0.3">
      <c r="D31">
        <v>831.2</v>
      </c>
      <c r="E31" s="12">
        <v>21.4</v>
      </c>
      <c r="F31" s="12">
        <v>21.7</v>
      </c>
      <c r="G31" s="12">
        <v>2.2999999999999998</v>
      </c>
      <c r="H31" s="12">
        <v>6</v>
      </c>
      <c r="I31" s="12">
        <f t="shared" si="8"/>
        <v>3.7</v>
      </c>
      <c r="J31" s="12">
        <v>202.9</v>
      </c>
      <c r="K31" s="12">
        <v>1400</v>
      </c>
      <c r="L31" s="12">
        <v>0.26</v>
      </c>
      <c r="M31" s="21">
        <f t="shared" si="6"/>
        <v>38.117990863556152</v>
      </c>
      <c r="N31" s="18">
        <f t="shared" si="1"/>
        <v>25.124832663989292</v>
      </c>
      <c r="O31" s="21">
        <f t="shared" si="7"/>
        <v>0.65913318343361693</v>
      </c>
    </row>
    <row r="32" spans="4:15" x14ac:dyDescent="0.3">
      <c r="D32">
        <v>831.2</v>
      </c>
      <c r="E32" s="12">
        <v>21.6</v>
      </c>
      <c r="F32" s="12">
        <v>21.8</v>
      </c>
      <c r="G32" s="12">
        <v>2.2999999999999998</v>
      </c>
      <c r="H32" s="12">
        <v>7</v>
      </c>
      <c r="I32" s="12">
        <f t="shared" si="8"/>
        <v>4.7</v>
      </c>
      <c r="J32" s="12">
        <v>199.8</v>
      </c>
      <c r="K32" s="12">
        <v>1400</v>
      </c>
      <c r="L32" s="12">
        <v>0.33</v>
      </c>
      <c r="M32" s="21">
        <f t="shared" si="6"/>
        <v>48.38052686528281</v>
      </c>
      <c r="N32" s="18">
        <f t="shared" si="1"/>
        <v>31.427710843373493</v>
      </c>
      <c r="O32" s="21">
        <f t="shared" si="7"/>
        <v>0.64959422477735729</v>
      </c>
    </row>
    <row r="33" spans="4:15" x14ac:dyDescent="0.3">
      <c r="D33">
        <v>831.2</v>
      </c>
      <c r="E33" s="12">
        <v>21.8</v>
      </c>
      <c r="F33" s="12">
        <v>22.1</v>
      </c>
      <c r="G33" s="12">
        <v>2.2999999999999998</v>
      </c>
      <c r="H33" s="12">
        <v>8</v>
      </c>
      <c r="I33" s="12">
        <f t="shared" si="8"/>
        <v>5.7</v>
      </c>
      <c r="J33" s="12">
        <v>196.9</v>
      </c>
      <c r="K33" s="12">
        <v>1400</v>
      </c>
      <c r="L33" s="12">
        <v>0.39</v>
      </c>
      <c r="M33" s="21">
        <f t="shared" si="6"/>
        <v>57.176986295334224</v>
      </c>
      <c r="N33" s="18">
        <f t="shared" si="1"/>
        <v>37.561244979919678</v>
      </c>
      <c r="O33" s="21">
        <f t="shared" si="7"/>
        <v>0.65692942936701726</v>
      </c>
    </row>
    <row r="34" spans="4:15" x14ac:dyDescent="0.3">
      <c r="D34">
        <v>831.2</v>
      </c>
      <c r="E34" s="12">
        <v>22</v>
      </c>
      <c r="F34" s="12">
        <v>22.3</v>
      </c>
      <c r="G34" s="12">
        <v>2.2999999999999998</v>
      </c>
      <c r="H34" s="12">
        <v>9</v>
      </c>
      <c r="I34" s="12">
        <f t="shared" si="8"/>
        <v>6.7</v>
      </c>
      <c r="J34" s="12">
        <v>194</v>
      </c>
      <c r="K34" s="12">
        <v>1400</v>
      </c>
      <c r="L34" s="12">
        <v>0.43</v>
      </c>
      <c r="M34" s="21">
        <f t="shared" si="6"/>
        <v>63.041292582035169</v>
      </c>
      <c r="N34" s="18">
        <f t="shared" si="1"/>
        <v>43.500669344042834</v>
      </c>
      <c r="O34" s="21">
        <f t="shared" si="7"/>
        <v>0.69003454025685995</v>
      </c>
    </row>
    <row r="35" spans="4:15" x14ac:dyDescent="0.3">
      <c r="D35">
        <v>831.2</v>
      </c>
      <c r="E35" s="12">
        <v>22.2</v>
      </c>
      <c r="F35" s="12">
        <v>22.5</v>
      </c>
      <c r="G35" s="12">
        <v>2.2999999999999998</v>
      </c>
      <c r="H35" s="12">
        <v>10</v>
      </c>
      <c r="I35" s="12">
        <f t="shared" si="8"/>
        <v>7.7</v>
      </c>
      <c r="J35" s="12">
        <v>191.3</v>
      </c>
      <c r="K35" s="12">
        <v>1400</v>
      </c>
      <c r="L35" s="12">
        <v>0.49</v>
      </c>
      <c r="M35" s="21">
        <f t="shared" si="6"/>
        <v>71.837752012086597</v>
      </c>
      <c r="N35" s="18">
        <f t="shared" si="1"/>
        <v>49.297523427041511</v>
      </c>
      <c r="O35" s="21">
        <f t="shared" si="7"/>
        <v>0.68623421594188072</v>
      </c>
    </row>
    <row r="36" spans="4:15" x14ac:dyDescent="0.3">
      <c r="D36">
        <v>831.2</v>
      </c>
      <c r="E36" s="12">
        <v>22.5</v>
      </c>
      <c r="F36" s="12">
        <v>22.7</v>
      </c>
      <c r="G36" s="12">
        <v>2.2999999999999998</v>
      </c>
      <c r="H36" s="12">
        <v>11</v>
      </c>
      <c r="I36" s="12">
        <f t="shared" si="8"/>
        <v>8.6999999999999993</v>
      </c>
      <c r="J36" s="12">
        <v>188.5</v>
      </c>
      <c r="K36" s="12">
        <v>1400</v>
      </c>
      <c r="L36" s="12">
        <v>0.53</v>
      </c>
      <c r="M36" s="21">
        <f t="shared" si="6"/>
        <v>77.702058298787534</v>
      </c>
      <c r="N36" s="18">
        <f t="shared" si="1"/>
        <v>54.884538152610432</v>
      </c>
      <c r="O36" s="21">
        <f t="shared" si="7"/>
        <v>0.70634600104881462</v>
      </c>
    </row>
    <row r="37" spans="4:15" x14ac:dyDescent="0.3">
      <c r="D37">
        <v>831.2</v>
      </c>
      <c r="E37" s="12">
        <v>22.8</v>
      </c>
      <c r="F37" s="12">
        <v>23.1</v>
      </c>
      <c r="G37" s="12">
        <v>2.2999999999999998</v>
      </c>
      <c r="H37" s="12">
        <v>12</v>
      </c>
      <c r="I37" s="12">
        <f t="shared" si="8"/>
        <v>9.6999999999999993</v>
      </c>
      <c r="J37" s="12">
        <v>185.4</v>
      </c>
      <c r="K37" s="12">
        <v>1400</v>
      </c>
      <c r="L37" s="12">
        <v>0.59</v>
      </c>
      <c r="M37" s="21">
        <f t="shared" si="6"/>
        <v>86.498517728838948</v>
      </c>
      <c r="N37" s="18">
        <f t="shared" si="1"/>
        <v>60.186746987951807</v>
      </c>
      <c r="O37" s="21">
        <f t="shared" si="7"/>
        <v>0.69581246671334929</v>
      </c>
    </row>
    <row r="38" spans="4:15" x14ac:dyDescent="0.3">
      <c r="D38">
        <v>831.2</v>
      </c>
      <c r="E38" s="12">
        <v>23.1</v>
      </c>
      <c r="F38" s="12">
        <v>23.4</v>
      </c>
      <c r="G38" s="12">
        <v>2.2999999999999998</v>
      </c>
      <c r="H38" s="12">
        <v>13</v>
      </c>
      <c r="I38" s="12">
        <f t="shared" si="8"/>
        <v>10.7</v>
      </c>
      <c r="J38" s="12">
        <v>182.2</v>
      </c>
      <c r="K38" s="12">
        <v>1400</v>
      </c>
      <c r="L38" s="12">
        <v>0.65</v>
      </c>
      <c r="M38" s="22">
        <f t="shared" si="6"/>
        <v>95.294977158890376</v>
      </c>
      <c r="N38" s="18">
        <f t="shared" si="1"/>
        <v>65.245649263721546</v>
      </c>
      <c r="O38" s="22">
        <f t="shared" si="7"/>
        <v>0.68467039091613413</v>
      </c>
    </row>
    <row r="39" spans="4:15" x14ac:dyDescent="0.3">
      <c r="D39">
        <v>831.2</v>
      </c>
      <c r="E39" s="12">
        <v>23.5</v>
      </c>
      <c r="F39" s="12">
        <v>23.8</v>
      </c>
      <c r="G39" s="12">
        <v>2.2999999999999998</v>
      </c>
      <c r="H39" s="12">
        <v>14</v>
      </c>
      <c r="I39" s="12">
        <f t="shared" si="8"/>
        <v>11.7</v>
      </c>
      <c r="J39" s="12">
        <v>179.2</v>
      </c>
      <c r="K39" s="12">
        <v>1400</v>
      </c>
      <c r="L39" s="12">
        <v>0.71</v>
      </c>
      <c r="M39" s="22">
        <f t="shared" si="6"/>
        <v>104.09143658894179</v>
      </c>
      <c r="N39" s="18">
        <f t="shared" si="1"/>
        <v>70.168674698795186</v>
      </c>
      <c r="O39" s="22">
        <f t="shared" si="7"/>
        <v>0.6741061224459034</v>
      </c>
    </row>
    <row r="40" spans="4:15" ht="15" thickBot="1" x14ac:dyDescent="0.35">
      <c r="D40">
        <v>831.2</v>
      </c>
      <c r="E40" s="13">
        <v>23.9</v>
      </c>
      <c r="F40" s="13">
        <v>24.1</v>
      </c>
      <c r="G40" s="13">
        <v>2.2999999999999998</v>
      </c>
      <c r="H40" s="13">
        <v>15</v>
      </c>
      <c r="I40" s="13">
        <f t="shared" si="8"/>
        <v>12.7</v>
      </c>
      <c r="J40" s="13">
        <v>175.8</v>
      </c>
      <c r="K40" s="13">
        <v>1400</v>
      </c>
      <c r="L40" s="13">
        <v>0.76</v>
      </c>
      <c r="M40" s="23">
        <f t="shared" si="6"/>
        <v>111.42181944731797</v>
      </c>
      <c r="N40" s="20">
        <f t="shared" si="1"/>
        <v>74.720883534136561</v>
      </c>
      <c r="O40" s="23">
        <f t="shared" si="7"/>
        <v>0.67061266729238611</v>
      </c>
    </row>
  </sheetData>
  <mergeCells count="2">
    <mergeCell ref="E3:O4"/>
    <mergeCell ref="Q3:T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numero di giri variabile</vt:lpstr>
      <vt:lpstr>p mand variabile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TACCANI RODOLFO</cp:lastModifiedBy>
  <dcterms:created xsi:type="dcterms:W3CDTF">2020-11-18T09:59:47Z</dcterms:created>
  <dcterms:modified xsi:type="dcterms:W3CDTF">2020-11-26T08:45:33Z</dcterms:modified>
</cp:coreProperties>
</file>