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 Rossi\Desktop\"/>
    </mc:Choice>
  </mc:AlternateContent>
  <xr:revisionPtr revIDLastSave="0" documentId="13_ncr:1_{CC55B7D6-932D-40BB-8E5D-A5BAAEB01064}" xr6:coauthVersionLast="45" xr6:coauthVersionMax="45" xr10:uidLastSave="{00000000-0000-0000-0000-000000000000}"/>
  <bookViews>
    <workbookView xWindow="-120" yWindow="-120" windowWidth="20730" windowHeight="11160" activeTab="1" xr2:uid="{9CB12F78-6C84-4FBE-BD0D-C3CD6061CB57}"/>
  </bookViews>
  <sheets>
    <sheet name="SP" sheetId="1" r:id="rId1"/>
    <sheet name="CE" sheetId="2" r:id="rId2"/>
    <sheet name="Informazioni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10" i="1"/>
  <c r="D11" i="1"/>
  <c r="D12" i="1"/>
  <c r="D13" i="1"/>
  <c r="D14" i="1"/>
  <c r="D15" i="1"/>
  <c r="D16" i="1"/>
  <c r="D17" i="1"/>
  <c r="D18" i="1"/>
  <c r="D19" i="1"/>
  <c r="D20" i="1"/>
  <c r="D24" i="1"/>
  <c r="D25" i="1"/>
  <c r="D26" i="1"/>
  <c r="D27" i="1"/>
  <c r="D28" i="1"/>
  <c r="D30" i="1"/>
  <c r="D31" i="1"/>
  <c r="D32" i="1"/>
  <c r="D33" i="1"/>
  <c r="D34" i="1"/>
  <c r="D36" i="1"/>
  <c r="D37" i="1"/>
  <c r="D38" i="1"/>
  <c r="D39" i="1"/>
  <c r="D40" i="1"/>
  <c r="D5" i="1"/>
  <c r="C24" i="2"/>
  <c r="B24" i="2"/>
  <c r="C4" i="2"/>
  <c r="C10" i="2" s="1"/>
  <c r="C15" i="2" s="1"/>
  <c r="C19" i="2" s="1"/>
  <c r="C21" i="2" s="1"/>
  <c r="B4" i="2"/>
  <c r="B10" i="2" s="1"/>
  <c r="B15" i="2" s="1"/>
  <c r="B19" i="2" s="1"/>
  <c r="B21" i="2" s="1"/>
  <c r="C40" i="1"/>
  <c r="B40" i="1"/>
  <c r="C39" i="1"/>
  <c r="B39" i="1"/>
  <c r="C38" i="1"/>
  <c r="B38" i="1"/>
  <c r="C34" i="1"/>
  <c r="B34" i="1"/>
  <c r="C28" i="1"/>
  <c r="B28" i="1"/>
  <c r="C20" i="1"/>
  <c r="B20" i="1"/>
  <c r="C19" i="1"/>
  <c r="B19" i="1"/>
  <c r="C12" i="1"/>
  <c r="B12" i="1"/>
</calcChain>
</file>

<file path=xl/sharedStrings.xml><?xml version="1.0" encoding="utf-8"?>
<sst xmlns="http://schemas.openxmlformats.org/spreadsheetml/2006/main" count="92" uniqueCount="88">
  <si>
    <t xml:space="preserve">STATO PATRIMONIALE </t>
  </si>
  <si>
    <t>31.12.X</t>
  </si>
  <si>
    <t>31/12/x-1</t>
  </si>
  <si>
    <t>ATTIVITA'</t>
  </si>
  <si>
    <t>ATTIVITA' NON CORRENTI</t>
  </si>
  <si>
    <t xml:space="preserve">Attività immateriali </t>
  </si>
  <si>
    <t>Attività immateriali a vita definita</t>
  </si>
  <si>
    <t>Attività Materiali</t>
  </si>
  <si>
    <t>Immobili e Terreni</t>
  </si>
  <si>
    <t>Impianti, macchinari ed altri beni</t>
  </si>
  <si>
    <t>Altre attività non correnti</t>
  </si>
  <si>
    <t>Partecipazioni</t>
  </si>
  <si>
    <t>Crediti Finanziari</t>
  </si>
  <si>
    <t>TOTALE ATTIVITA' NON CORRENTI</t>
  </si>
  <si>
    <t xml:space="preserve">ATTIVITA' CORRENTI </t>
  </si>
  <si>
    <t>Rimanenze di magazzino</t>
  </si>
  <si>
    <t>Crediti commerciali, vari ed altre attività correnti</t>
  </si>
  <si>
    <t>Titoli e partecipazioni</t>
  </si>
  <si>
    <t>Crediti Finanziari e altre attivita finanziarie correnti</t>
  </si>
  <si>
    <t>Cassa ed altre disponibilità liquide equivalenti</t>
  </si>
  <si>
    <t>TOTALE ATTIVITA'  CORRENTI</t>
  </si>
  <si>
    <t>STATO PATRIMONIALE</t>
  </si>
  <si>
    <t>31.12.X-1</t>
  </si>
  <si>
    <t>PATRIMONIO NETTO E PASSIVITA'</t>
  </si>
  <si>
    <t>Capitale emesso</t>
  </si>
  <si>
    <t>Riserve di rivalutazione</t>
  </si>
  <si>
    <t xml:space="preserve">Riserve </t>
  </si>
  <si>
    <t>Utili accumulati</t>
  </si>
  <si>
    <t>TOTALE PATRIMONIO NETTO</t>
  </si>
  <si>
    <t>PASSIVITA' NON CORRENTI</t>
  </si>
  <si>
    <t>Passività Finanziarie non correnti</t>
  </si>
  <si>
    <t xml:space="preserve">Fondo imposte differite </t>
  </si>
  <si>
    <t>Fondi per rischi ed oneri futuri</t>
  </si>
  <si>
    <t>TOTALE PASSIVITA' NON CORRENTI</t>
  </si>
  <si>
    <t>PASSIVITA' CORRENTI</t>
  </si>
  <si>
    <t>Passività finanziarie  correnti</t>
  </si>
  <si>
    <t>Debiti commerciali, per imposte, vari ed altre passività</t>
  </si>
  <si>
    <t>TOTALE PASSIVITA' CORRENTI</t>
  </si>
  <si>
    <t>TOTAL PASSIVITA'</t>
  </si>
  <si>
    <t>TOTALE PASSIVITA' E PATRIMONIO NETTO</t>
  </si>
  <si>
    <t>TOTALE ATTIVITA'</t>
  </si>
  <si>
    <t>TFR e altri fondi relativi al personale</t>
  </si>
  <si>
    <t>CONTO ECONOMICO</t>
  </si>
  <si>
    <t>31/12/x</t>
  </si>
  <si>
    <t>Ricavi</t>
  </si>
  <si>
    <t>Altri proventi</t>
  </si>
  <si>
    <t>Totale ricavi e proventi operativi</t>
  </si>
  <si>
    <t>Acquisti di materiali</t>
  </si>
  <si>
    <t xml:space="preserve">Variazione delle rimanenze </t>
  </si>
  <si>
    <t>Costi per servizi</t>
  </si>
  <si>
    <t>Costi del personale</t>
  </si>
  <si>
    <t>Altri costi operativi</t>
  </si>
  <si>
    <t>Risultato Operativo ante Ammortamenti, Svalutazioni</t>
  </si>
  <si>
    <t>e Ripristini e accantonamenti</t>
  </si>
  <si>
    <t>Ammortamenti</t>
  </si>
  <si>
    <t xml:space="preserve">Accantonamenti </t>
  </si>
  <si>
    <t xml:space="preserve">Svalutazioni/Ripristini di valore </t>
  </si>
  <si>
    <t xml:space="preserve">Risultato Operativo </t>
  </si>
  <si>
    <t>Proventi Finanziari</t>
  </si>
  <si>
    <t>Oneri Finanziari</t>
  </si>
  <si>
    <t>Svalutazioni attività finanziarie</t>
  </si>
  <si>
    <t>Risultato prima delle imposte</t>
  </si>
  <si>
    <t>Imposte sul reddito d'esercizio</t>
  </si>
  <si>
    <t>Utile netto dell'esercizio</t>
  </si>
  <si>
    <t>Altri componenti di conto economico</t>
  </si>
  <si>
    <t>Rivalutazioni immobilizzazzioni materiali</t>
  </si>
  <si>
    <t>Risultato Economico Complessivo</t>
  </si>
  <si>
    <t>titoli di stato</t>
  </si>
  <si>
    <t>partecipazioni</t>
  </si>
  <si>
    <t>x</t>
  </si>
  <si>
    <t>x-1</t>
  </si>
  <si>
    <t>debiti verso fornitori</t>
  </si>
  <si>
    <t>debiti netti per imposte</t>
  </si>
  <si>
    <t>Variazione</t>
  </si>
  <si>
    <t>Al fine di redigere il rendiconto finanziario si tenga conto delle seguenti note:</t>
  </si>
  <si>
    <t>- Gli impianti sono stati rivalutati nell'anno x per Euro 89.900, in applicazione del metodo di rivalutazione;</t>
  </si>
  <si>
    <t xml:space="preserve">- La società per l'esercizio x ha acquistato nuovi impianti e macchinari per Euro 67.000; la società ha, inoltre, </t>
  </si>
  <si>
    <t>ceduto beni del valore contabile residuo di Euro 11.600, conseguendo una plusvalenza di Euro 20.000;</t>
  </si>
  <si>
    <t xml:space="preserve">- I macchinari sono stati svalutati nel corso dell'anno per Euro 5.300, a seguito dell'effettuazione di un impairment test; </t>
  </si>
  <si>
    <t>- La voce Titoli e Partecipazioni si scompone nel seguete modo nei due esercizi:</t>
  </si>
  <si>
    <t xml:space="preserve">- I titoli di stato risultano prontamente liquidabili e senza rischio di variazione di valore mentre </t>
  </si>
  <si>
    <t xml:space="preserve"> le partecipazioni sono invece relative a società quotate;</t>
  </si>
  <si>
    <t>- La voce debiti commerciali, per imposte, vari ed altre passività correnti si scompone nel seguente modo nei due esercizi proposti:</t>
  </si>
  <si>
    <t>- Il fondo rischi ed oneri è relativo ad una controversia sul lavoro;</t>
  </si>
  <si>
    <t>- i proventi finanziari sono costituiti da dividendi distribuiti dalla società controllata;</t>
  </si>
  <si>
    <t>- gli oneri finanziari sono rappresentati da interessi passivi per debiti finanziari correnti e non correnti;</t>
  </si>
  <si>
    <t xml:space="preserve">- La voce imposte è costituita dalle imposte correnti e dalle imposte differite pari all'incremento del </t>
  </si>
  <si>
    <t>fondo imposte differite. Tale onere è imputabile all'area operativa.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</si>
</sst>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67" fontId="2" fillId="2" borderId="1" xfId="1" applyNumberFormat="1" applyFont="1" applyFill="1" applyBorder="1"/>
    <xf numFmtId="0" fontId="0" fillId="2" borderId="0" xfId="0" applyFill="1"/>
    <xf numFmtId="167" fontId="0" fillId="2" borderId="1" xfId="1" applyNumberFormat="1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0" fillId="2" borderId="0" xfId="0" quotePrefix="1" applyFill="1"/>
    <xf numFmtId="167" fontId="0" fillId="2" borderId="0" xfId="1" applyNumberFormat="1" applyFont="1" applyFill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C2176-5126-43B2-BA03-D78B2D6137F3}">
  <dimension ref="A1:D40"/>
  <sheetViews>
    <sheetView topLeftCell="A16" workbookViewId="0">
      <selection activeCell="B12" sqref="B12"/>
    </sheetView>
  </sheetViews>
  <sheetFormatPr defaultRowHeight="15" x14ac:dyDescent="0.25"/>
  <cols>
    <col min="1" max="1" width="46.42578125" style="2" customWidth="1"/>
    <col min="2" max="3" width="15.28515625" style="2" bestFit="1" customWidth="1"/>
    <col min="4" max="4" width="11.7109375" style="2" customWidth="1"/>
    <col min="5" max="16384" width="9.140625" style="2"/>
  </cols>
  <sheetData>
    <row r="1" spans="1:4" s="2" customFormat="1" x14ac:dyDescent="0.25">
      <c r="A1" s="1" t="s">
        <v>0</v>
      </c>
      <c r="B1" s="1" t="s">
        <v>1</v>
      </c>
      <c r="C1" s="1" t="s">
        <v>2</v>
      </c>
      <c r="D1" s="1" t="s">
        <v>73</v>
      </c>
    </row>
    <row r="2" spans="1:4" s="2" customFormat="1" x14ac:dyDescent="0.25">
      <c r="A2" s="1" t="s">
        <v>3</v>
      </c>
      <c r="B2" s="1"/>
      <c r="C2" s="1"/>
      <c r="D2" s="1"/>
    </row>
    <row r="3" spans="1:4" s="2" customFormat="1" x14ac:dyDescent="0.25">
      <c r="A3" s="1" t="s">
        <v>4</v>
      </c>
      <c r="B3" s="1"/>
      <c r="C3" s="1"/>
      <c r="D3" s="1"/>
    </row>
    <row r="4" spans="1:4" s="2" customFormat="1" x14ac:dyDescent="0.25">
      <c r="A4" s="3" t="s">
        <v>5</v>
      </c>
      <c r="B4" s="3"/>
      <c r="C4" s="3"/>
      <c r="D4" s="3"/>
    </row>
    <row r="5" spans="1:4" s="2" customFormat="1" x14ac:dyDescent="0.25">
      <c r="A5" s="3" t="s">
        <v>6</v>
      </c>
      <c r="B5" s="3">
        <v>6400</v>
      </c>
      <c r="C5" s="3">
        <v>8000</v>
      </c>
      <c r="D5" s="3">
        <f>B5-C5</f>
        <v>-1600</v>
      </c>
    </row>
    <row r="6" spans="1:4" s="2" customFormat="1" x14ac:dyDescent="0.25">
      <c r="A6" s="3" t="s">
        <v>7</v>
      </c>
      <c r="B6" s="3"/>
      <c r="C6" s="3"/>
      <c r="D6" s="3"/>
    </row>
    <row r="7" spans="1:4" s="2" customFormat="1" x14ac:dyDescent="0.25">
      <c r="A7" s="3" t="s">
        <v>8</v>
      </c>
      <c r="B7" s="3">
        <v>2108100</v>
      </c>
      <c r="C7" s="3">
        <v>2181000</v>
      </c>
      <c r="D7" s="3">
        <f t="shared" ref="D6:D40" si="0">B7-C7</f>
        <v>-72900</v>
      </c>
    </row>
    <row r="8" spans="1:4" s="2" customFormat="1" x14ac:dyDescent="0.25">
      <c r="A8" s="3" t="s">
        <v>9</v>
      </c>
      <c r="B8" s="3">
        <v>110500</v>
      </c>
      <c r="C8" s="3">
        <v>97200</v>
      </c>
      <c r="D8" s="3">
        <f t="shared" si="0"/>
        <v>13300</v>
      </c>
    </row>
    <row r="9" spans="1:4" s="2" customFormat="1" x14ac:dyDescent="0.25">
      <c r="A9" s="1" t="s">
        <v>10</v>
      </c>
      <c r="B9" s="3"/>
      <c r="C9" s="3"/>
      <c r="D9" s="3"/>
    </row>
    <row r="10" spans="1:4" s="2" customFormat="1" x14ac:dyDescent="0.25">
      <c r="A10" s="3" t="s">
        <v>11</v>
      </c>
      <c r="B10" s="3">
        <v>115400</v>
      </c>
      <c r="C10" s="3">
        <v>115400</v>
      </c>
      <c r="D10" s="3">
        <f t="shared" si="0"/>
        <v>0</v>
      </c>
    </row>
    <row r="11" spans="1:4" s="2" customFormat="1" x14ac:dyDescent="0.25">
      <c r="A11" s="3" t="s">
        <v>12</v>
      </c>
      <c r="B11" s="3">
        <v>93900</v>
      </c>
      <c r="C11" s="3">
        <v>94200</v>
      </c>
      <c r="D11" s="3">
        <f t="shared" si="0"/>
        <v>-300</v>
      </c>
    </row>
    <row r="12" spans="1:4" s="2" customFormat="1" x14ac:dyDescent="0.25">
      <c r="A12" s="1" t="s">
        <v>13</v>
      </c>
      <c r="B12" s="1">
        <f>SUM(B5:B11)</f>
        <v>2434300</v>
      </c>
      <c r="C12" s="1">
        <f>SUM(C5:C11)</f>
        <v>2495800</v>
      </c>
      <c r="D12" s="1">
        <f t="shared" si="0"/>
        <v>-61500</v>
      </c>
    </row>
    <row r="13" spans="1:4" s="2" customFormat="1" x14ac:dyDescent="0.25">
      <c r="A13" s="1" t="s">
        <v>14</v>
      </c>
      <c r="B13" s="1"/>
      <c r="C13" s="1"/>
      <c r="D13" s="1">
        <f t="shared" si="0"/>
        <v>0</v>
      </c>
    </row>
    <row r="14" spans="1:4" s="2" customFormat="1" x14ac:dyDescent="0.25">
      <c r="A14" s="3" t="s">
        <v>15</v>
      </c>
      <c r="B14" s="3">
        <v>1669700</v>
      </c>
      <c r="C14" s="3">
        <v>1488600</v>
      </c>
      <c r="D14" s="3">
        <f t="shared" si="0"/>
        <v>181100</v>
      </c>
    </row>
    <row r="15" spans="1:4" s="2" customFormat="1" x14ac:dyDescent="0.25">
      <c r="A15" s="3" t="s">
        <v>16</v>
      </c>
      <c r="B15" s="3">
        <v>2744900</v>
      </c>
      <c r="C15" s="3">
        <v>3057300</v>
      </c>
      <c r="D15" s="3">
        <f t="shared" si="0"/>
        <v>-312400</v>
      </c>
    </row>
    <row r="16" spans="1:4" s="2" customFormat="1" x14ac:dyDescent="0.25">
      <c r="A16" s="3" t="s">
        <v>17</v>
      </c>
      <c r="B16" s="3">
        <v>153400</v>
      </c>
      <c r="C16" s="3">
        <v>193400</v>
      </c>
      <c r="D16" s="3">
        <f t="shared" si="0"/>
        <v>-40000</v>
      </c>
    </row>
    <row r="17" spans="1:4" s="2" customFormat="1" x14ac:dyDescent="0.25">
      <c r="A17" s="3" t="s">
        <v>18</v>
      </c>
      <c r="B17" s="3">
        <v>269700</v>
      </c>
      <c r="C17" s="3">
        <v>226000</v>
      </c>
      <c r="D17" s="3">
        <f t="shared" si="0"/>
        <v>43700</v>
      </c>
    </row>
    <row r="18" spans="1:4" s="2" customFormat="1" x14ac:dyDescent="0.25">
      <c r="A18" s="3" t="s">
        <v>19</v>
      </c>
      <c r="B18" s="3">
        <v>800</v>
      </c>
      <c r="C18" s="3">
        <v>2000</v>
      </c>
      <c r="D18" s="3">
        <f t="shared" si="0"/>
        <v>-1200</v>
      </c>
    </row>
    <row r="19" spans="1:4" s="2" customFormat="1" x14ac:dyDescent="0.25">
      <c r="A19" s="1" t="s">
        <v>20</v>
      </c>
      <c r="B19" s="1">
        <f>SUM(B14:B18)</f>
        <v>4838500</v>
      </c>
      <c r="C19" s="1">
        <f>SUM(C14:C18)</f>
        <v>4967300</v>
      </c>
      <c r="D19" s="1">
        <f t="shared" si="0"/>
        <v>-128800</v>
      </c>
    </row>
    <row r="20" spans="1:4" s="2" customFormat="1" x14ac:dyDescent="0.25">
      <c r="A20" s="1" t="s">
        <v>40</v>
      </c>
      <c r="B20" s="1">
        <f>B12+B19</f>
        <v>7272800</v>
      </c>
      <c r="C20" s="1">
        <f>C12+C19</f>
        <v>7463100</v>
      </c>
      <c r="D20" s="1">
        <f t="shared" si="0"/>
        <v>-190300</v>
      </c>
    </row>
    <row r="21" spans="1:4" s="2" customFormat="1" x14ac:dyDescent="0.25">
      <c r="A21" s="3"/>
      <c r="B21" s="3"/>
      <c r="C21" s="3"/>
      <c r="D21" s="3"/>
    </row>
    <row r="22" spans="1:4" s="2" customFormat="1" x14ac:dyDescent="0.25">
      <c r="A22" s="1" t="s">
        <v>21</v>
      </c>
      <c r="B22" s="1" t="s">
        <v>1</v>
      </c>
      <c r="C22" s="1" t="s">
        <v>22</v>
      </c>
      <c r="D22" s="1"/>
    </row>
    <row r="23" spans="1:4" s="2" customFormat="1" x14ac:dyDescent="0.25">
      <c r="A23" s="1" t="s">
        <v>23</v>
      </c>
      <c r="B23" s="1"/>
      <c r="C23" s="1"/>
      <c r="D23" s="1"/>
    </row>
    <row r="24" spans="1:4" s="2" customFormat="1" x14ac:dyDescent="0.25">
      <c r="A24" s="3" t="s">
        <v>24</v>
      </c>
      <c r="B24" s="3">
        <v>260000</v>
      </c>
      <c r="C24" s="3">
        <v>260000</v>
      </c>
      <c r="D24" s="3">
        <f t="shared" si="0"/>
        <v>0</v>
      </c>
    </row>
    <row r="25" spans="1:4" s="2" customFormat="1" x14ac:dyDescent="0.25">
      <c r="A25" s="3" t="s">
        <v>25</v>
      </c>
      <c r="B25" s="3">
        <v>229400</v>
      </c>
      <c r="C25" s="3">
        <v>229400</v>
      </c>
      <c r="D25" s="3">
        <f t="shared" si="0"/>
        <v>0</v>
      </c>
    </row>
    <row r="26" spans="1:4" s="2" customFormat="1" x14ac:dyDescent="0.25">
      <c r="A26" s="3" t="s">
        <v>26</v>
      </c>
      <c r="B26" s="3">
        <v>392800</v>
      </c>
      <c r="C26" s="3">
        <v>338100</v>
      </c>
      <c r="D26" s="3">
        <f t="shared" si="0"/>
        <v>54700</v>
      </c>
    </row>
    <row r="27" spans="1:4" s="2" customFormat="1" x14ac:dyDescent="0.25">
      <c r="A27" s="3" t="s">
        <v>27</v>
      </c>
      <c r="B27" s="3">
        <v>131200</v>
      </c>
      <c r="C27" s="3">
        <v>54700</v>
      </c>
      <c r="D27" s="3">
        <f t="shared" si="0"/>
        <v>76500</v>
      </c>
    </row>
    <row r="28" spans="1:4" s="2" customFormat="1" x14ac:dyDescent="0.25">
      <c r="A28" s="1" t="s">
        <v>28</v>
      </c>
      <c r="B28" s="1">
        <f>SUM(B24:B27)</f>
        <v>1013400</v>
      </c>
      <c r="C28" s="1">
        <f>SUM(C24:C27)</f>
        <v>882200</v>
      </c>
      <c r="D28" s="1">
        <f t="shared" si="0"/>
        <v>131200</v>
      </c>
    </row>
    <row r="29" spans="1:4" s="2" customFormat="1" x14ac:dyDescent="0.25">
      <c r="A29" s="1" t="s">
        <v>29</v>
      </c>
      <c r="B29" s="3"/>
      <c r="C29" s="3"/>
      <c r="D29" s="3"/>
    </row>
    <row r="30" spans="1:4" s="2" customFormat="1" x14ac:dyDescent="0.25">
      <c r="A30" s="3" t="s">
        <v>30</v>
      </c>
      <c r="B30" s="3">
        <v>1733300</v>
      </c>
      <c r="C30" s="3">
        <v>2308300</v>
      </c>
      <c r="D30" s="3">
        <f t="shared" si="0"/>
        <v>-575000</v>
      </c>
    </row>
    <row r="31" spans="1:4" s="2" customFormat="1" x14ac:dyDescent="0.25">
      <c r="A31" s="3" t="s">
        <v>41</v>
      </c>
      <c r="B31" s="3">
        <v>179700</v>
      </c>
      <c r="C31" s="3">
        <v>176600</v>
      </c>
      <c r="D31" s="3">
        <f t="shared" si="0"/>
        <v>3100</v>
      </c>
    </row>
    <row r="32" spans="1:4" s="2" customFormat="1" x14ac:dyDescent="0.25">
      <c r="A32" s="3" t="s">
        <v>31</v>
      </c>
      <c r="B32" s="3">
        <v>23200</v>
      </c>
      <c r="C32" s="3">
        <v>18600</v>
      </c>
      <c r="D32" s="3">
        <f t="shared" si="0"/>
        <v>4600</v>
      </c>
    </row>
    <row r="33" spans="1:4" s="2" customFormat="1" x14ac:dyDescent="0.25">
      <c r="A33" s="3" t="s">
        <v>32</v>
      </c>
      <c r="B33" s="3">
        <v>162500</v>
      </c>
      <c r="C33" s="3">
        <v>136400</v>
      </c>
      <c r="D33" s="3">
        <f t="shared" si="0"/>
        <v>26100</v>
      </c>
    </row>
    <row r="34" spans="1:4" s="2" customFormat="1" x14ac:dyDescent="0.25">
      <c r="A34" s="1" t="s">
        <v>33</v>
      </c>
      <c r="B34" s="1">
        <f>SUM(B30:B33)</f>
        <v>2098700</v>
      </c>
      <c r="C34" s="1">
        <f>SUM(C30:C33)</f>
        <v>2639900</v>
      </c>
      <c r="D34" s="1">
        <f t="shared" si="0"/>
        <v>-541200</v>
      </c>
    </row>
    <row r="35" spans="1:4" s="2" customFormat="1" x14ac:dyDescent="0.25">
      <c r="A35" s="1" t="s">
        <v>34</v>
      </c>
      <c r="B35" s="3"/>
      <c r="C35" s="3"/>
      <c r="D35" s="3"/>
    </row>
    <row r="36" spans="1:4" s="2" customFormat="1" x14ac:dyDescent="0.25">
      <c r="A36" s="3" t="s">
        <v>35</v>
      </c>
      <c r="B36" s="3">
        <v>1476500</v>
      </c>
      <c r="C36" s="3">
        <v>1333200</v>
      </c>
      <c r="D36" s="3">
        <f t="shared" si="0"/>
        <v>143300</v>
      </c>
    </row>
    <row r="37" spans="1:4" s="2" customFormat="1" x14ac:dyDescent="0.25">
      <c r="A37" s="3" t="s">
        <v>36</v>
      </c>
      <c r="B37" s="3">
        <v>2684200</v>
      </c>
      <c r="C37" s="3">
        <v>2607800</v>
      </c>
      <c r="D37" s="3">
        <f t="shared" si="0"/>
        <v>76400</v>
      </c>
    </row>
    <row r="38" spans="1:4" s="2" customFormat="1" x14ac:dyDescent="0.25">
      <c r="A38" s="1" t="s">
        <v>37</v>
      </c>
      <c r="B38" s="1">
        <f>SUM(B36:B37)</f>
        <v>4160700</v>
      </c>
      <c r="C38" s="1">
        <f>SUM(C36:C37)</f>
        <v>3941000</v>
      </c>
      <c r="D38" s="1">
        <f t="shared" si="0"/>
        <v>219700</v>
      </c>
    </row>
    <row r="39" spans="1:4" s="2" customFormat="1" x14ac:dyDescent="0.25">
      <c r="A39" s="1" t="s">
        <v>38</v>
      </c>
      <c r="B39" s="1">
        <f>B38+B34</f>
        <v>6259400</v>
      </c>
      <c r="C39" s="1">
        <f>C38+C34</f>
        <v>6580900</v>
      </c>
      <c r="D39" s="1">
        <f t="shared" si="0"/>
        <v>-321500</v>
      </c>
    </row>
    <row r="40" spans="1:4" s="2" customFormat="1" x14ac:dyDescent="0.25">
      <c r="A40" s="1" t="s">
        <v>39</v>
      </c>
      <c r="B40" s="1">
        <f>B39+B28</f>
        <v>7272800</v>
      </c>
      <c r="C40" s="1">
        <f>C39+C28</f>
        <v>7463100</v>
      </c>
      <c r="D40" s="1">
        <f t="shared" si="0"/>
        <v>-190300</v>
      </c>
    </row>
  </sheetData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48444-3224-41A8-AC26-081941B8E27C}">
  <dimension ref="A1:C24"/>
  <sheetViews>
    <sheetView tabSelected="1" workbookViewId="0">
      <selection activeCell="H12" sqref="H12"/>
    </sheetView>
  </sheetViews>
  <sheetFormatPr defaultRowHeight="15" x14ac:dyDescent="0.25"/>
  <cols>
    <col min="1" max="1" width="53.42578125" style="2" customWidth="1"/>
    <col min="2" max="3" width="13.28515625" style="2" bestFit="1" customWidth="1"/>
    <col min="4" max="16384" width="9.140625" style="2"/>
  </cols>
  <sheetData>
    <row r="1" spans="1:3" s="2" customFormat="1" x14ac:dyDescent="0.25">
      <c r="A1" s="4" t="s">
        <v>42</v>
      </c>
      <c r="B1" s="4" t="s">
        <v>43</v>
      </c>
      <c r="C1" s="4" t="s">
        <v>2</v>
      </c>
    </row>
    <row r="2" spans="1:3" s="2" customFormat="1" x14ac:dyDescent="0.25">
      <c r="A2" s="5" t="s">
        <v>44</v>
      </c>
      <c r="B2" s="3">
        <v>7819300</v>
      </c>
      <c r="C2" s="3">
        <v>7831600</v>
      </c>
    </row>
    <row r="3" spans="1:3" s="2" customFormat="1" x14ac:dyDescent="0.25">
      <c r="A3" s="5" t="s">
        <v>45</v>
      </c>
      <c r="B3" s="3">
        <v>37600</v>
      </c>
      <c r="C3" s="3">
        <v>41700</v>
      </c>
    </row>
    <row r="4" spans="1:3" s="2" customFormat="1" x14ac:dyDescent="0.25">
      <c r="A4" s="4" t="s">
        <v>46</v>
      </c>
      <c r="B4" s="1">
        <f>SUM(B2:B3)</f>
        <v>7856900</v>
      </c>
      <c r="C4" s="1">
        <f>SUM(C2:C3)</f>
        <v>7873300</v>
      </c>
    </row>
    <row r="5" spans="1:3" s="2" customFormat="1" x14ac:dyDescent="0.25">
      <c r="A5" s="5" t="s">
        <v>47</v>
      </c>
      <c r="B5" s="3">
        <v>5870900</v>
      </c>
      <c r="C5" s="3">
        <v>5956100</v>
      </c>
    </row>
    <row r="6" spans="1:3" s="2" customFormat="1" x14ac:dyDescent="0.25">
      <c r="A6" s="5" t="s">
        <v>48</v>
      </c>
      <c r="B6" s="3">
        <v>-181100</v>
      </c>
      <c r="C6" s="3">
        <v>-308400</v>
      </c>
    </row>
    <row r="7" spans="1:3" s="2" customFormat="1" x14ac:dyDescent="0.25">
      <c r="A7" s="5" t="s">
        <v>49</v>
      </c>
      <c r="B7" s="3">
        <v>925500</v>
      </c>
      <c r="C7" s="3">
        <v>987900</v>
      </c>
    </row>
    <row r="8" spans="1:3" s="2" customFormat="1" x14ac:dyDescent="0.25">
      <c r="A8" s="5" t="s">
        <v>50</v>
      </c>
      <c r="B8" s="3">
        <v>688200</v>
      </c>
      <c r="C8" s="3">
        <v>699000</v>
      </c>
    </row>
    <row r="9" spans="1:3" s="2" customFormat="1" x14ac:dyDescent="0.25">
      <c r="A9" s="5" t="s">
        <v>51</v>
      </c>
      <c r="B9" s="3">
        <v>40300</v>
      </c>
      <c r="C9" s="3">
        <v>88000</v>
      </c>
    </row>
    <row r="10" spans="1:3" s="2" customFormat="1" x14ac:dyDescent="0.25">
      <c r="A10" s="4" t="s">
        <v>52</v>
      </c>
      <c r="B10" s="1">
        <f>B4-B5-B6-B7-B8-B9</f>
        <v>513100</v>
      </c>
      <c r="C10" s="1">
        <f>C4-C5-C6-C7-C8-C9</f>
        <v>450700</v>
      </c>
    </row>
    <row r="11" spans="1:3" s="2" customFormat="1" x14ac:dyDescent="0.25">
      <c r="A11" s="4" t="s">
        <v>53</v>
      </c>
      <c r="B11" s="3"/>
      <c r="C11" s="3"/>
    </row>
    <row r="12" spans="1:3" s="2" customFormat="1" x14ac:dyDescent="0.25">
      <c r="A12" s="5" t="s">
        <v>54</v>
      </c>
      <c r="B12" s="3">
        <v>201100</v>
      </c>
      <c r="C12" s="3">
        <v>99000</v>
      </c>
    </row>
    <row r="13" spans="1:3" s="2" customFormat="1" x14ac:dyDescent="0.25">
      <c r="A13" s="5" t="s">
        <v>55</v>
      </c>
      <c r="B13" s="3">
        <v>26100</v>
      </c>
      <c r="C13" s="3">
        <v>2500</v>
      </c>
    </row>
    <row r="14" spans="1:3" s="2" customFormat="1" x14ac:dyDescent="0.25">
      <c r="A14" s="5" t="s">
        <v>56</v>
      </c>
      <c r="B14" s="3">
        <v>5300</v>
      </c>
      <c r="C14" s="3">
        <v>15400</v>
      </c>
    </row>
    <row r="15" spans="1:3" s="2" customFormat="1" x14ac:dyDescent="0.25">
      <c r="A15" s="4" t="s">
        <v>57</v>
      </c>
      <c r="B15" s="1">
        <f>B10-B12-B13-B14</f>
        <v>280600</v>
      </c>
      <c r="C15" s="1">
        <f>C10-C12-C13-C14</f>
        <v>333800</v>
      </c>
    </row>
    <row r="16" spans="1:3" s="2" customFormat="1" x14ac:dyDescent="0.25">
      <c r="A16" s="5" t="s">
        <v>58</v>
      </c>
      <c r="B16" s="3">
        <v>26600</v>
      </c>
      <c r="C16" s="3">
        <v>9700</v>
      </c>
    </row>
    <row r="17" spans="1:3" s="2" customFormat="1" x14ac:dyDescent="0.25">
      <c r="A17" s="5" t="s">
        <v>59</v>
      </c>
      <c r="B17" s="3">
        <v>132000</v>
      </c>
      <c r="C17" s="3">
        <v>113700</v>
      </c>
    </row>
    <row r="18" spans="1:3" s="2" customFormat="1" x14ac:dyDescent="0.25">
      <c r="A18" s="5" t="s">
        <v>60</v>
      </c>
      <c r="B18" s="3"/>
      <c r="C18" s="3">
        <v>86100</v>
      </c>
    </row>
    <row r="19" spans="1:3" s="2" customFormat="1" x14ac:dyDescent="0.25">
      <c r="A19" s="4" t="s">
        <v>61</v>
      </c>
      <c r="B19" s="1">
        <f>B15+B16-B17</f>
        <v>175200</v>
      </c>
      <c r="C19" s="1">
        <f>C15+C16-C17-C18</f>
        <v>143700</v>
      </c>
    </row>
    <row r="20" spans="1:3" s="2" customFormat="1" x14ac:dyDescent="0.25">
      <c r="A20" s="5" t="s">
        <v>62</v>
      </c>
      <c r="B20" s="3">
        <v>133800</v>
      </c>
      <c r="C20" s="3">
        <v>89000</v>
      </c>
    </row>
    <row r="21" spans="1:3" s="2" customFormat="1" x14ac:dyDescent="0.25">
      <c r="A21" s="4" t="s">
        <v>63</v>
      </c>
      <c r="B21" s="1">
        <f>B19-B20</f>
        <v>41400</v>
      </c>
      <c r="C21" s="1">
        <f>C19-C20</f>
        <v>54700</v>
      </c>
    </row>
    <row r="22" spans="1:3" s="2" customFormat="1" x14ac:dyDescent="0.25">
      <c r="A22" s="5" t="s">
        <v>64</v>
      </c>
      <c r="B22" s="3"/>
      <c r="C22" s="3"/>
    </row>
    <row r="23" spans="1:3" s="2" customFormat="1" x14ac:dyDescent="0.25">
      <c r="A23" s="5" t="s">
        <v>65</v>
      </c>
      <c r="B23" s="3">
        <v>89800</v>
      </c>
      <c r="C23" s="3">
        <v>0</v>
      </c>
    </row>
    <row r="24" spans="1:3" s="2" customFormat="1" x14ac:dyDescent="0.25">
      <c r="A24" s="4" t="s">
        <v>66</v>
      </c>
      <c r="B24" s="1">
        <f>B21+B23</f>
        <v>131200</v>
      </c>
      <c r="C24" s="1">
        <f>C21+C23</f>
        <v>54700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B69C5-902A-49D6-8350-6A3E50CBFA04}">
  <dimension ref="A1:E22"/>
  <sheetViews>
    <sheetView workbookViewId="0">
      <selection activeCell="E7" sqref="E7"/>
    </sheetView>
  </sheetViews>
  <sheetFormatPr defaultRowHeight="15" x14ac:dyDescent="0.25"/>
  <cols>
    <col min="1" max="2" width="9.140625" style="2"/>
    <col min="3" max="3" width="12.5703125" style="2" bestFit="1" customWidth="1"/>
    <col min="4" max="5" width="13.28515625" style="2" bestFit="1" customWidth="1"/>
    <col min="6" max="16384" width="9.140625" style="2"/>
  </cols>
  <sheetData>
    <row r="1" spans="1:5" x14ac:dyDescent="0.25">
      <c r="A1" s="2" t="s">
        <v>74</v>
      </c>
    </row>
    <row r="2" spans="1:5" x14ac:dyDescent="0.25">
      <c r="A2" s="6" t="s">
        <v>75</v>
      </c>
    </row>
    <row r="3" spans="1:5" x14ac:dyDescent="0.25">
      <c r="A3" s="6" t="s">
        <v>76</v>
      </c>
    </row>
    <row r="4" spans="1:5" x14ac:dyDescent="0.25">
      <c r="A4" s="2" t="s">
        <v>77</v>
      </c>
    </row>
    <row r="5" spans="1:5" x14ac:dyDescent="0.25">
      <c r="A5" s="6" t="s">
        <v>78</v>
      </c>
    </row>
    <row r="6" spans="1:5" x14ac:dyDescent="0.25">
      <c r="A6" s="6" t="s">
        <v>79</v>
      </c>
    </row>
    <row r="7" spans="1:5" x14ac:dyDescent="0.25">
      <c r="C7" s="2" t="s">
        <v>69</v>
      </c>
      <c r="D7" s="2" t="s">
        <v>70</v>
      </c>
    </row>
    <row r="8" spans="1:5" x14ac:dyDescent="0.25">
      <c r="A8" s="2" t="s">
        <v>67</v>
      </c>
      <c r="C8" s="7">
        <v>13400</v>
      </c>
      <c r="D8" s="7">
        <v>93400</v>
      </c>
    </row>
    <row r="9" spans="1:5" x14ac:dyDescent="0.25">
      <c r="A9" s="2" t="s">
        <v>68</v>
      </c>
      <c r="C9" s="7">
        <v>140000</v>
      </c>
      <c r="D9" s="7">
        <v>100000</v>
      </c>
    </row>
    <row r="11" spans="1:5" x14ac:dyDescent="0.25">
      <c r="A11" s="6" t="s">
        <v>80</v>
      </c>
    </row>
    <row r="12" spans="1:5" x14ac:dyDescent="0.25">
      <c r="A12" s="6" t="s">
        <v>81</v>
      </c>
    </row>
    <row r="13" spans="1:5" x14ac:dyDescent="0.25">
      <c r="A13" s="6" t="s">
        <v>82</v>
      </c>
    </row>
    <row r="14" spans="1:5" x14ac:dyDescent="0.25">
      <c r="D14" s="2" t="s">
        <v>69</v>
      </c>
      <c r="E14" s="2" t="s">
        <v>70</v>
      </c>
    </row>
    <row r="15" spans="1:5" x14ac:dyDescent="0.25">
      <c r="A15" s="2" t="s">
        <v>71</v>
      </c>
      <c r="D15" s="7">
        <v>2550800</v>
      </c>
      <c r="E15" s="7">
        <v>2507800</v>
      </c>
    </row>
    <row r="16" spans="1:5" x14ac:dyDescent="0.25">
      <c r="A16" s="2" t="s">
        <v>72</v>
      </c>
      <c r="D16" s="7">
        <v>133400</v>
      </c>
      <c r="E16" s="7">
        <v>100000</v>
      </c>
    </row>
    <row r="18" spans="1:1" x14ac:dyDescent="0.25">
      <c r="A18" s="6" t="s">
        <v>83</v>
      </c>
    </row>
    <row r="19" spans="1:1" x14ac:dyDescent="0.25">
      <c r="A19" s="6" t="s">
        <v>84</v>
      </c>
    </row>
    <row r="20" spans="1:1" x14ac:dyDescent="0.25">
      <c r="A20" s="6" t="s">
        <v>85</v>
      </c>
    </row>
    <row r="21" spans="1:1" x14ac:dyDescent="0.25">
      <c r="A21" s="6" t="s">
        <v>86</v>
      </c>
    </row>
    <row r="22" spans="1:1" x14ac:dyDescent="0.25">
      <c r="A22" s="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SP</vt:lpstr>
      <vt:lpstr>CE</vt:lpstr>
      <vt:lpstr>Informazioni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Rossi</dc:creator>
  <cp:lastModifiedBy>Paola Rossi</cp:lastModifiedBy>
  <dcterms:created xsi:type="dcterms:W3CDTF">2020-11-13T08:26:39Z</dcterms:created>
  <dcterms:modified xsi:type="dcterms:W3CDTF">2020-11-13T21:26:59Z</dcterms:modified>
</cp:coreProperties>
</file>