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AECDCC48-44B2-4CC1-9532-8C3185C33A8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Esercizio n.1" sheetId="1" r:id="rId1"/>
    <sheet name="Esercizio n.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2" l="1"/>
  <c r="B43" i="2"/>
  <c r="B30" i="2" l="1"/>
  <c r="B32" i="2" s="1"/>
  <c r="B15" i="2"/>
  <c r="B43" i="1"/>
  <c r="C43" i="1"/>
  <c r="A43" i="1"/>
  <c r="B31" i="1"/>
  <c r="B27" i="1"/>
  <c r="E23" i="1"/>
  <c r="D23" i="1"/>
  <c r="A23" i="1"/>
  <c r="C22" i="1"/>
  <c r="C23" i="1" s="1"/>
  <c r="D22" i="1"/>
  <c r="E22" i="1"/>
  <c r="F22" i="1"/>
  <c r="B22" i="1"/>
  <c r="B23" i="1" s="1"/>
  <c r="F23" i="1" s="1"/>
  <c r="A22" i="1"/>
  <c r="C36" i="1" l="1"/>
  <c r="C37" i="1" s="1"/>
  <c r="C40" i="1" s="1"/>
  <c r="C44" i="1" s="1"/>
  <c r="B44" i="1" l="1"/>
  <c r="A44" i="1"/>
  <c r="D44" i="1" s="1"/>
</calcChain>
</file>

<file path=xl/sharedStrings.xml><?xml version="1.0" encoding="utf-8"?>
<sst xmlns="http://schemas.openxmlformats.org/spreadsheetml/2006/main" count="110" uniqueCount="75">
  <si>
    <t xml:space="preserve">La società Alfa Spa acquista un macchinario del valore complessivo di Euro 100.000, formato da tre parti alle quali vengono riconosciuti i seguenti valori: </t>
  </si>
  <si>
    <t>parte A</t>
  </si>
  <si>
    <t>parte B</t>
  </si>
  <si>
    <t>parte C</t>
  </si>
  <si>
    <t>x</t>
  </si>
  <si>
    <t>x+1</t>
  </si>
  <si>
    <t>x+2</t>
  </si>
  <si>
    <t xml:space="preserve">x+3 </t>
  </si>
  <si>
    <t xml:space="preserve">x+4 </t>
  </si>
  <si>
    <t>tot</t>
  </si>
  <si>
    <t xml:space="preserve">ammortizzata in quattro anni a quote costanti </t>
  </si>
  <si>
    <t xml:space="preserve">x+2 </t>
  </si>
  <si>
    <t xml:space="preserve">Piano d'ammortamento parte A </t>
  </si>
  <si>
    <t>Piano d'ammortamento parte B</t>
  </si>
  <si>
    <t xml:space="preserve">valore </t>
  </si>
  <si>
    <t xml:space="preserve">vita utile </t>
  </si>
  <si>
    <t>ammortamento</t>
  </si>
  <si>
    <t xml:space="preserve">ammortamento </t>
  </si>
  <si>
    <t xml:space="preserve">valore della parte A </t>
  </si>
  <si>
    <t xml:space="preserve">ammortamenti cumulati </t>
  </si>
  <si>
    <t xml:space="preserve">valore netto contabile </t>
  </si>
  <si>
    <t xml:space="preserve">capitalizzazione delle spese </t>
  </si>
  <si>
    <t xml:space="preserve">nuovo valore da ammortizzare </t>
  </si>
  <si>
    <t xml:space="preserve">Nell'esercizio X la società Alfa acquista un macchinario per Euro 200.000, per il quale viene applicato il criterio della </t>
  </si>
  <si>
    <t>rivalutazione periodica. Al termine dell'esercizio il fair value non differisce in maniera sensibile dal valore contabile.</t>
  </si>
  <si>
    <t>La vita utile è stimata pari a 5 anni e il criterio di ammortamento è a quote costanti.</t>
  </si>
  <si>
    <t>Al termine dell'esercizio x+1 il fair value del bene è pari a 160.000.</t>
  </si>
  <si>
    <t>Al termine dell'esercizio x+2  il fair value del bene è pari a 150.000.</t>
  </si>
  <si>
    <t xml:space="preserve">Si effettuino le registrazioni contabili derivanti dall'applicazione del metodo della rivalutazione, </t>
  </si>
  <si>
    <t xml:space="preserve">esercizio x </t>
  </si>
  <si>
    <t xml:space="preserve">acquisto </t>
  </si>
  <si>
    <t xml:space="preserve">Dare </t>
  </si>
  <si>
    <t xml:space="preserve">Avere </t>
  </si>
  <si>
    <t xml:space="preserve">macchinari </t>
  </si>
  <si>
    <t xml:space="preserve">fornitori </t>
  </si>
  <si>
    <t xml:space="preserve">fondo ammortamento </t>
  </si>
  <si>
    <t xml:space="preserve">determinazione ammortamento </t>
  </si>
  <si>
    <t xml:space="preserve">storno ammortamento </t>
  </si>
  <si>
    <t xml:space="preserve">macchinario </t>
  </si>
  <si>
    <t xml:space="preserve">valore contabile residuo </t>
  </si>
  <si>
    <t xml:space="preserve">valore di rivalutazione </t>
  </si>
  <si>
    <t xml:space="preserve">plusvalenza da fair value </t>
  </si>
  <si>
    <t xml:space="preserve">rilevazione rivalutazione </t>
  </si>
  <si>
    <t xml:space="preserve">Macchinario </t>
  </si>
  <si>
    <t>Testo</t>
  </si>
  <si>
    <t xml:space="preserve">La parte A viene ammortizzata in base al numero dei prodotti realizzati </t>
  </si>
  <si>
    <t>La parte B viene ammortizzata in due anni a quote costanti, mentre la parte C viene</t>
  </si>
  <si>
    <t xml:space="preserve">Il valore residuo è pari a zero </t>
  </si>
  <si>
    <t>Si determini il piano d'ammortamento delle tre parti e per la parte A si riveda detto piano alla luce della spesa sostenuta nell'esercizio x+2.</t>
  </si>
  <si>
    <t>Soluzione</t>
  </si>
  <si>
    <t>Piano d'ammortamento parte C</t>
  </si>
  <si>
    <t>Esercizio x+1</t>
  </si>
  <si>
    <t>trascurando gli effetti a livello di fiscalità differita.</t>
  </si>
  <si>
    <t xml:space="preserve">Plusvalenza OCI </t>
  </si>
  <si>
    <t>esercizio x+2</t>
  </si>
  <si>
    <t>destinazione risultato complessivo</t>
  </si>
  <si>
    <t>risultato complessivo</t>
  </si>
  <si>
    <t xml:space="preserve">riserva di rivalutazione OCI </t>
  </si>
  <si>
    <t>Dare</t>
  </si>
  <si>
    <t>Avere</t>
  </si>
  <si>
    <t>nuova quota d'ammortamento</t>
  </si>
  <si>
    <t>determinazione dell'ammortamento</t>
  </si>
  <si>
    <t>fondo ammortamento</t>
  </si>
  <si>
    <t>ammortamenti sul costo</t>
  </si>
  <si>
    <t>ammortamenti sul valore rivalutato</t>
  </si>
  <si>
    <t>liberazione riserva di rivalutazione</t>
  </si>
  <si>
    <t>riserva di rivalutazione</t>
  </si>
  <si>
    <t>utili a nuovo</t>
  </si>
  <si>
    <t>storno fondo ammortamento</t>
  </si>
  <si>
    <t>macchinario</t>
  </si>
  <si>
    <t>fair value al 31/12/x+2</t>
  </si>
  <si>
    <t>valore contabile del bene</t>
  </si>
  <si>
    <t>rivalutazione</t>
  </si>
  <si>
    <t>rilevazione rivalutazione</t>
  </si>
  <si>
    <t>plusvalenza 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</si>
</sst>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vertical="top" wrapText="1"/>
    </xf>
    <xf numFmtId="0" fontId="3" fillId="0" borderId="1" xfId="0" applyFont="1" applyBorder="1"/>
    <xf numFmtId="165" fontId="0" fillId="0" borderId="1" xfId="2" applyNumberFormat="1" applyFont="1" applyBorder="1"/>
    <xf numFmtId="0" fontId="2" fillId="0" borderId="0" xfId="0" applyFont="1" applyAlignment="1">
      <alignment horizontal="left" vertical="top" wrapText="1"/>
    </xf>
    <xf numFmtId="9" fontId="0" fillId="0" borderId="1" xfId="1" applyFont="1" applyBorder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 applyBorder="1"/>
    <xf numFmtId="165" fontId="0" fillId="0" borderId="0" xfId="2" applyNumberFormat="1" applyFont="1" applyBorder="1"/>
    <xf numFmtId="0" fontId="5" fillId="0" borderId="0" xfId="0" applyFont="1" applyFill="1" applyBorder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165" fontId="0" fillId="2" borderId="1" xfId="2" applyNumberFormat="1" applyFont="1" applyFill="1" applyBorder="1"/>
    <xf numFmtId="3" fontId="0" fillId="2" borderId="0" xfId="0" applyNumberFormat="1" applyFill="1"/>
    <xf numFmtId="165" fontId="0" fillId="2" borderId="0" xfId="2" applyNumberFormat="1" applyFont="1" applyFill="1"/>
    <xf numFmtId="3" fontId="0" fillId="2" borderId="1" xfId="0" applyNumberFormat="1" applyFill="1" applyBorder="1"/>
    <xf numFmtId="0" fontId="0" fillId="2" borderId="0" xfId="0" applyFill="1" applyBorder="1"/>
    <xf numFmtId="3" fontId="0" fillId="2" borderId="0" xfId="0" applyNumberFormat="1" applyFill="1" applyBorder="1"/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opLeftCell="A31" zoomScale="172" zoomScaleNormal="172" workbookViewId="0">
      <selection activeCell="A42" sqref="A42"/>
    </sheetView>
  </sheetViews>
  <sheetFormatPr defaultRowHeight="15" x14ac:dyDescent="0.25"/>
  <cols>
    <col min="1" max="1" width="15.5703125" customWidth="1"/>
    <col min="2" max="3" width="12" bestFit="1" customWidth="1"/>
    <col min="4" max="4" width="13" bestFit="1" customWidth="1"/>
    <col min="5" max="5" width="9.7109375" bestFit="1" customWidth="1"/>
    <col min="6" max="6" width="10.85546875" bestFit="1" customWidth="1"/>
  </cols>
  <sheetData>
    <row r="1" spans="1:15" x14ac:dyDescent="0.25">
      <c r="A1" s="1" t="s">
        <v>44</v>
      </c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5">
      <c r="A4" s="2" t="s">
        <v>1</v>
      </c>
      <c r="B4" s="3">
        <v>55000</v>
      </c>
    </row>
    <row r="5" spans="1:15" x14ac:dyDescent="0.25">
      <c r="A5" s="2" t="s">
        <v>2</v>
      </c>
      <c r="B5" s="3">
        <v>25000</v>
      </c>
    </row>
    <row r="6" spans="1:15" x14ac:dyDescent="0.25">
      <c r="A6" s="2" t="s">
        <v>3</v>
      </c>
      <c r="B6" s="3">
        <v>20000</v>
      </c>
    </row>
    <row r="8" spans="1:15" x14ac:dyDescent="0.25">
      <c r="A8" t="s">
        <v>45</v>
      </c>
    </row>
    <row r="9" spans="1:15" x14ac:dyDescent="0.25">
      <c r="A9" s="5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</row>
    <row r="10" spans="1:15" x14ac:dyDescent="0.25">
      <c r="A10" s="6">
        <v>3000</v>
      </c>
      <c r="B10" s="6">
        <v>4000</v>
      </c>
      <c r="C10" s="6">
        <v>5000</v>
      </c>
      <c r="D10" s="6">
        <v>5000</v>
      </c>
      <c r="E10" s="6">
        <v>3000</v>
      </c>
      <c r="F10" s="6">
        <v>20000</v>
      </c>
    </row>
    <row r="11" spans="1:15" x14ac:dyDescent="0.25">
      <c r="A11" t="s">
        <v>46</v>
      </c>
    </row>
    <row r="12" spans="1:15" x14ac:dyDescent="0.25">
      <c r="A12" t="s">
        <v>10</v>
      </c>
    </row>
    <row r="13" spans="1:15" x14ac:dyDescent="0.25">
      <c r="A13" s="6" t="s">
        <v>11</v>
      </c>
      <c r="B13" s="6" t="s">
        <v>7</v>
      </c>
      <c r="C13" s="6" t="s">
        <v>8</v>
      </c>
      <c r="D13" s="6" t="s">
        <v>9</v>
      </c>
    </row>
    <row r="14" spans="1:15" x14ac:dyDescent="0.25">
      <c r="A14" s="6">
        <v>7000</v>
      </c>
      <c r="B14" s="6">
        <v>6000</v>
      </c>
      <c r="C14" s="6">
        <v>5000</v>
      </c>
      <c r="D14" s="6">
        <v>18000</v>
      </c>
    </row>
    <row r="15" spans="1:15" x14ac:dyDescent="0.25">
      <c r="A15" t="s">
        <v>47</v>
      </c>
    </row>
    <row r="16" spans="1:15" x14ac:dyDescent="0.25">
      <c r="A16" s="7" t="s">
        <v>48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x14ac:dyDescent="0.25">
      <c r="A19" s="10" t="s">
        <v>49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x14ac:dyDescent="0.25">
      <c r="A20" s="9" t="s">
        <v>12</v>
      </c>
      <c r="B20" s="9"/>
      <c r="C20" s="9"/>
    </row>
    <row r="21" spans="1:10" x14ac:dyDescent="0.25">
      <c r="A21" s="6">
        <v>3000</v>
      </c>
      <c r="B21" s="6">
        <v>4000</v>
      </c>
      <c r="C21" s="6">
        <v>5000</v>
      </c>
      <c r="D21" s="6">
        <v>5000</v>
      </c>
      <c r="E21" s="6">
        <v>3000</v>
      </c>
      <c r="F21" s="6">
        <v>20000</v>
      </c>
    </row>
    <row r="22" spans="1:10" x14ac:dyDescent="0.25">
      <c r="A22" s="6">
        <f>A21/F21</f>
        <v>0.15</v>
      </c>
      <c r="B22" s="6">
        <f>B21/$F$21</f>
        <v>0.2</v>
      </c>
      <c r="C22" s="6">
        <f t="shared" ref="C22:F22" si="0">C21/$F$21</f>
        <v>0.25</v>
      </c>
      <c r="D22" s="6">
        <f t="shared" si="0"/>
        <v>0.25</v>
      </c>
      <c r="E22" s="6">
        <f t="shared" si="0"/>
        <v>0.15</v>
      </c>
      <c r="F22" s="6">
        <f t="shared" si="0"/>
        <v>1</v>
      </c>
    </row>
    <row r="23" spans="1:10" x14ac:dyDescent="0.25">
      <c r="A23" s="6">
        <f>15%*55000</f>
        <v>8250</v>
      </c>
      <c r="B23" s="6">
        <f>B22*55000</f>
        <v>11000</v>
      </c>
      <c r="C23" s="6">
        <f>C22*55000</f>
        <v>13750</v>
      </c>
      <c r="D23" s="6">
        <f>25%*55000</f>
        <v>13750</v>
      </c>
      <c r="E23" s="6">
        <f>15%*55000</f>
        <v>8250</v>
      </c>
      <c r="F23" s="6">
        <f>SUM(A23:E23)</f>
        <v>55000</v>
      </c>
    </row>
    <row r="24" spans="1:10" x14ac:dyDescent="0.25">
      <c r="A24" t="s">
        <v>13</v>
      </c>
    </row>
    <row r="25" spans="1:10" x14ac:dyDescent="0.25">
      <c r="A25" s="6" t="s">
        <v>14</v>
      </c>
      <c r="B25" s="6">
        <v>25000</v>
      </c>
    </row>
    <row r="26" spans="1:10" x14ac:dyDescent="0.25">
      <c r="A26" s="6" t="s">
        <v>15</v>
      </c>
      <c r="B26" s="6">
        <v>2</v>
      </c>
    </row>
    <row r="27" spans="1:10" x14ac:dyDescent="0.25">
      <c r="A27" s="6" t="s">
        <v>16</v>
      </c>
      <c r="B27" s="6">
        <f>B25/B26</f>
        <v>12500</v>
      </c>
    </row>
    <row r="28" spans="1:10" x14ac:dyDescent="0.25">
      <c r="A28" t="s">
        <v>50</v>
      </c>
    </row>
    <row r="29" spans="1:10" x14ac:dyDescent="0.25">
      <c r="A29" s="2" t="s">
        <v>14</v>
      </c>
      <c r="B29" s="6">
        <v>20000</v>
      </c>
    </row>
    <row r="30" spans="1:10" x14ac:dyDescent="0.25">
      <c r="A30" s="2" t="s">
        <v>15</v>
      </c>
      <c r="B30" s="6">
        <v>4</v>
      </c>
    </row>
    <row r="31" spans="1:10" x14ac:dyDescent="0.25">
      <c r="A31" s="2" t="s">
        <v>17</v>
      </c>
      <c r="B31" s="6">
        <f>B29/B30</f>
        <v>5000</v>
      </c>
    </row>
    <row r="32" spans="1:10" x14ac:dyDescent="0.25">
      <c r="A32" s="11"/>
      <c r="B32" s="12"/>
    </row>
    <row r="33" spans="1:4" x14ac:dyDescent="0.25">
      <c r="A33" s="13" t="s">
        <v>51</v>
      </c>
      <c r="B33" s="12"/>
    </row>
    <row r="34" spans="1:4" x14ac:dyDescent="0.25">
      <c r="A34" s="13"/>
      <c r="B34" s="12"/>
    </row>
    <row r="35" spans="1:4" x14ac:dyDescent="0.25">
      <c r="A35" s="6" t="s">
        <v>18</v>
      </c>
      <c r="B35" s="6"/>
      <c r="C35" s="6">
        <v>55000</v>
      </c>
    </row>
    <row r="36" spans="1:4" x14ac:dyDescent="0.25">
      <c r="A36" s="6" t="s">
        <v>19</v>
      </c>
      <c r="B36" s="6"/>
      <c r="C36" s="6">
        <f>A23+B23</f>
        <v>19250</v>
      </c>
    </row>
    <row r="37" spans="1:4" x14ac:dyDescent="0.25">
      <c r="A37" s="6" t="s">
        <v>20</v>
      </c>
      <c r="B37" s="6"/>
      <c r="C37" s="6">
        <f>C35-C36</f>
        <v>35750</v>
      </c>
    </row>
    <row r="39" spans="1:4" x14ac:dyDescent="0.25">
      <c r="A39" s="2" t="s">
        <v>21</v>
      </c>
      <c r="B39" s="2"/>
      <c r="C39" s="6">
        <v>15000</v>
      </c>
    </row>
    <row r="40" spans="1:4" x14ac:dyDescent="0.25">
      <c r="A40" s="2" t="s">
        <v>22</v>
      </c>
      <c r="B40" s="2"/>
      <c r="C40" s="6">
        <f>C37+C39</f>
        <v>50750</v>
      </c>
    </row>
    <row r="41" spans="1:4" x14ac:dyDescent="0.25">
      <c r="A41" s="6" t="s">
        <v>11</v>
      </c>
      <c r="B41" s="6" t="s">
        <v>7</v>
      </c>
      <c r="C41" s="6" t="s">
        <v>8</v>
      </c>
      <c r="D41" s="6" t="s">
        <v>9</v>
      </c>
    </row>
    <row r="42" spans="1:4" x14ac:dyDescent="0.25">
      <c r="A42" s="6">
        <v>7000</v>
      </c>
      <c r="B42" s="6">
        <v>6000</v>
      </c>
      <c r="C42" s="6">
        <v>5000</v>
      </c>
      <c r="D42" s="6">
        <v>18000</v>
      </c>
    </row>
    <row r="43" spans="1:4" x14ac:dyDescent="0.25">
      <c r="A43" s="8">
        <f>A42/$D$42</f>
        <v>0.3888888888888889</v>
      </c>
      <c r="B43" s="8">
        <f t="shared" ref="B43:C43" si="1">B42/$D$42</f>
        <v>0.33333333333333331</v>
      </c>
      <c r="C43" s="8">
        <f t="shared" si="1"/>
        <v>0.27777777777777779</v>
      </c>
      <c r="D43" s="8"/>
    </row>
    <row r="44" spans="1:4" x14ac:dyDescent="0.25">
      <c r="A44" s="6">
        <f>A43*$C$40</f>
        <v>19736.111111111113</v>
      </c>
      <c r="B44" s="6">
        <f>B43*$C$40</f>
        <v>16916.666666666664</v>
      </c>
      <c r="C44" s="6">
        <f>C43*$C$40</f>
        <v>14097.222222222223</v>
      </c>
      <c r="D44" s="6">
        <f>SUM(A44:C44)</f>
        <v>50750</v>
      </c>
    </row>
  </sheetData>
  <mergeCells count="2">
    <mergeCell ref="A2:O3"/>
    <mergeCell ref="A16:J17"/>
  </mergeCells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abSelected="1" topLeftCell="A52" zoomScale="168" zoomScaleNormal="168" workbookViewId="0">
      <selection activeCell="F56" sqref="F56"/>
    </sheetView>
  </sheetViews>
  <sheetFormatPr defaultRowHeight="15" x14ac:dyDescent="0.25"/>
  <cols>
    <col min="1" max="1" width="32.28515625" style="15" customWidth="1"/>
    <col min="2" max="3" width="13.28515625" style="15" bestFit="1" customWidth="1"/>
    <col min="4" max="16384" width="9.140625" style="15"/>
  </cols>
  <sheetData>
    <row r="1" spans="1:8" x14ac:dyDescent="0.25">
      <c r="A1" s="14" t="s">
        <v>44</v>
      </c>
    </row>
    <row r="2" spans="1:8" x14ac:dyDescent="0.25">
      <c r="A2" s="15" t="s">
        <v>23</v>
      </c>
    </row>
    <row r="3" spans="1:8" x14ac:dyDescent="0.25">
      <c r="A3" s="15" t="s">
        <v>24</v>
      </c>
    </row>
    <row r="4" spans="1:8" x14ac:dyDescent="0.25">
      <c r="A4" s="15" t="s">
        <v>25</v>
      </c>
    </row>
    <row r="5" spans="1:8" x14ac:dyDescent="0.25">
      <c r="A5" s="15" t="s">
        <v>26</v>
      </c>
    </row>
    <row r="6" spans="1:8" x14ac:dyDescent="0.25">
      <c r="A6" s="15" t="s">
        <v>27</v>
      </c>
    </row>
    <row r="7" spans="1:8" x14ac:dyDescent="0.25">
      <c r="A7" s="14" t="s">
        <v>28</v>
      </c>
      <c r="B7" s="14"/>
      <c r="C7" s="14"/>
      <c r="D7" s="14"/>
      <c r="E7" s="14"/>
      <c r="F7" s="14"/>
      <c r="G7" s="14"/>
      <c r="H7" s="14"/>
    </row>
    <row r="8" spans="1:8" x14ac:dyDescent="0.25">
      <c r="A8" s="14" t="s">
        <v>52</v>
      </c>
      <c r="B8" s="14"/>
      <c r="C8" s="14"/>
      <c r="D8" s="14"/>
      <c r="E8" s="14"/>
      <c r="F8" s="14"/>
      <c r="G8" s="14"/>
      <c r="H8" s="14"/>
    </row>
    <row r="9" spans="1:8" x14ac:dyDescent="0.25">
      <c r="A9" s="14"/>
      <c r="B9" s="14"/>
      <c r="C9" s="14"/>
      <c r="D9" s="14"/>
      <c r="E9" s="14"/>
      <c r="F9" s="14"/>
      <c r="G9" s="14"/>
      <c r="H9" s="14"/>
    </row>
    <row r="10" spans="1:8" x14ac:dyDescent="0.25">
      <c r="A10" s="16" t="s">
        <v>29</v>
      </c>
    </row>
    <row r="11" spans="1:8" x14ac:dyDescent="0.25">
      <c r="A11" s="16" t="s">
        <v>30</v>
      </c>
      <c r="B11" s="17" t="s">
        <v>31</v>
      </c>
      <c r="C11" s="17" t="s">
        <v>32</v>
      </c>
    </row>
    <row r="12" spans="1:8" x14ac:dyDescent="0.25">
      <c r="A12" s="16" t="s">
        <v>33</v>
      </c>
      <c r="B12" s="17">
        <v>200000</v>
      </c>
      <c r="C12" s="17"/>
    </row>
    <row r="13" spans="1:8" x14ac:dyDescent="0.25">
      <c r="A13" s="16" t="s">
        <v>34</v>
      </c>
      <c r="B13" s="17"/>
      <c r="C13" s="17">
        <v>200000</v>
      </c>
      <c r="D13" s="18"/>
    </row>
    <row r="15" spans="1:8" x14ac:dyDescent="0.25">
      <c r="A15" s="17" t="s">
        <v>17</v>
      </c>
      <c r="B15" s="17">
        <f>200000/5</f>
        <v>40000</v>
      </c>
    </row>
    <row r="16" spans="1:8" x14ac:dyDescent="0.25">
      <c r="A16" s="19"/>
      <c r="B16" s="19"/>
    </row>
    <row r="17" spans="1:3" x14ac:dyDescent="0.25">
      <c r="A17" s="16"/>
      <c r="B17" s="16" t="s">
        <v>31</v>
      </c>
      <c r="C17" s="16" t="s">
        <v>32</v>
      </c>
    </row>
    <row r="18" spans="1:3" x14ac:dyDescent="0.25">
      <c r="A18" s="16" t="s">
        <v>17</v>
      </c>
      <c r="B18" s="20">
        <v>40000</v>
      </c>
      <c r="C18" s="16"/>
    </row>
    <row r="19" spans="1:3" x14ac:dyDescent="0.25">
      <c r="A19" s="16" t="s">
        <v>35</v>
      </c>
      <c r="B19" s="16"/>
      <c r="C19" s="20">
        <v>40000</v>
      </c>
    </row>
    <row r="20" spans="1:3" x14ac:dyDescent="0.25">
      <c r="A20" s="21"/>
      <c r="B20" s="21"/>
      <c r="C20" s="22"/>
    </row>
    <row r="21" spans="1:3" x14ac:dyDescent="0.25">
      <c r="A21" s="14" t="s">
        <v>51</v>
      </c>
    </row>
    <row r="22" spans="1:3" x14ac:dyDescent="0.25">
      <c r="A22" s="16" t="s">
        <v>36</v>
      </c>
      <c r="B22" s="16" t="s">
        <v>31</v>
      </c>
      <c r="C22" s="16" t="s">
        <v>32</v>
      </c>
    </row>
    <row r="23" spans="1:3" x14ac:dyDescent="0.25">
      <c r="A23" s="16" t="s">
        <v>17</v>
      </c>
      <c r="B23" s="20">
        <v>40000</v>
      </c>
      <c r="C23" s="16"/>
    </row>
    <row r="24" spans="1:3" x14ac:dyDescent="0.25">
      <c r="A24" s="16" t="s">
        <v>35</v>
      </c>
      <c r="B24" s="16"/>
      <c r="C24" s="20">
        <v>40000</v>
      </c>
    </row>
    <row r="26" spans="1:3" x14ac:dyDescent="0.25">
      <c r="A26" s="16" t="s">
        <v>37</v>
      </c>
      <c r="B26" s="16" t="s">
        <v>31</v>
      </c>
      <c r="C26" s="16" t="s">
        <v>32</v>
      </c>
    </row>
    <row r="27" spans="1:3" x14ac:dyDescent="0.25">
      <c r="A27" s="16" t="s">
        <v>35</v>
      </c>
      <c r="B27" s="20">
        <v>80000</v>
      </c>
      <c r="C27" s="16"/>
    </row>
    <row r="28" spans="1:3" x14ac:dyDescent="0.25">
      <c r="A28" s="16" t="s">
        <v>38</v>
      </c>
      <c r="B28" s="16"/>
      <c r="C28" s="20">
        <v>80000</v>
      </c>
    </row>
    <row r="30" spans="1:3" x14ac:dyDescent="0.25">
      <c r="A30" s="16" t="s">
        <v>39</v>
      </c>
      <c r="B30" s="17">
        <f>200000-80000</f>
        <v>120000</v>
      </c>
    </row>
    <row r="31" spans="1:3" x14ac:dyDescent="0.25">
      <c r="A31" s="16" t="s">
        <v>40</v>
      </c>
      <c r="B31" s="17">
        <v>160000</v>
      </c>
    </row>
    <row r="32" spans="1:3" x14ac:dyDescent="0.25">
      <c r="A32" s="16" t="s">
        <v>41</v>
      </c>
      <c r="B32" s="17">
        <f>B31-B30</f>
        <v>40000</v>
      </c>
    </row>
    <row r="34" spans="1:3" x14ac:dyDescent="0.25">
      <c r="A34" s="16" t="s">
        <v>42</v>
      </c>
      <c r="B34" s="16" t="s">
        <v>31</v>
      </c>
      <c r="C34" s="16" t="s">
        <v>32</v>
      </c>
    </row>
    <row r="35" spans="1:3" x14ac:dyDescent="0.25">
      <c r="A35" s="16" t="s">
        <v>43</v>
      </c>
      <c r="B35" s="20">
        <v>40000</v>
      </c>
      <c r="C35" s="16"/>
    </row>
    <row r="36" spans="1:3" x14ac:dyDescent="0.25">
      <c r="A36" s="16" t="s">
        <v>53</v>
      </c>
      <c r="B36" s="16"/>
      <c r="C36" s="20">
        <v>40000</v>
      </c>
    </row>
    <row r="38" spans="1:3" x14ac:dyDescent="0.25">
      <c r="A38" s="14" t="s">
        <v>54</v>
      </c>
    </row>
    <row r="39" spans="1:3" x14ac:dyDescent="0.25">
      <c r="A39" s="16" t="s">
        <v>55</v>
      </c>
      <c r="B39" s="16" t="s">
        <v>58</v>
      </c>
      <c r="C39" s="16" t="s">
        <v>59</v>
      </c>
    </row>
    <row r="40" spans="1:3" x14ac:dyDescent="0.25">
      <c r="A40" s="16" t="s">
        <v>56</v>
      </c>
      <c r="B40" s="20">
        <v>40000</v>
      </c>
      <c r="C40" s="16"/>
    </row>
    <row r="41" spans="1:3" x14ac:dyDescent="0.25">
      <c r="A41" s="16" t="s">
        <v>57</v>
      </c>
      <c r="B41" s="16"/>
      <c r="C41" s="20">
        <v>40000</v>
      </c>
    </row>
    <row r="43" spans="1:3" x14ac:dyDescent="0.25">
      <c r="A43" s="15" t="s">
        <v>60</v>
      </c>
      <c r="B43" s="19">
        <f>160000/3</f>
        <v>53333.333333333336</v>
      </c>
    </row>
    <row r="44" spans="1:3" x14ac:dyDescent="0.25">
      <c r="A44" s="16" t="s">
        <v>61</v>
      </c>
      <c r="B44" s="16" t="s">
        <v>58</v>
      </c>
      <c r="C44" s="16" t="s">
        <v>59</v>
      </c>
    </row>
    <row r="45" spans="1:3" x14ac:dyDescent="0.25">
      <c r="A45" s="16" t="s">
        <v>16</v>
      </c>
      <c r="B45" s="20">
        <v>53333</v>
      </c>
      <c r="C45" s="16"/>
    </row>
    <row r="46" spans="1:3" x14ac:dyDescent="0.25">
      <c r="A46" s="16" t="s">
        <v>62</v>
      </c>
      <c r="B46" s="16"/>
      <c r="C46" s="20">
        <v>53333</v>
      </c>
    </row>
    <row r="48" spans="1:3" x14ac:dyDescent="0.25">
      <c r="A48" s="15" t="s">
        <v>63</v>
      </c>
      <c r="B48" s="18">
        <v>40000</v>
      </c>
    </row>
    <row r="49" spans="1:3" x14ac:dyDescent="0.25">
      <c r="A49" s="15" t="s">
        <v>64</v>
      </c>
      <c r="B49" s="18">
        <v>53333</v>
      </c>
    </row>
    <row r="51" spans="1:3" x14ac:dyDescent="0.25">
      <c r="A51" s="15" t="s">
        <v>65</v>
      </c>
      <c r="B51" s="15" t="s">
        <v>58</v>
      </c>
      <c r="C51" s="15" t="s">
        <v>59</v>
      </c>
    </row>
    <row r="52" spans="1:3" x14ac:dyDescent="0.25">
      <c r="A52" s="15" t="s">
        <v>66</v>
      </c>
      <c r="B52" s="18">
        <v>13333</v>
      </c>
    </row>
    <row r="53" spans="1:3" x14ac:dyDescent="0.25">
      <c r="A53" s="15" t="s">
        <v>67</v>
      </c>
      <c r="C53" s="18">
        <v>13333</v>
      </c>
    </row>
    <row r="55" spans="1:3" x14ac:dyDescent="0.25">
      <c r="A55" s="15" t="s">
        <v>68</v>
      </c>
      <c r="B55" s="15" t="s">
        <v>58</v>
      </c>
      <c r="C55" s="15" t="s">
        <v>59</v>
      </c>
    </row>
    <row r="56" spans="1:3" x14ac:dyDescent="0.25">
      <c r="A56" s="15" t="s">
        <v>62</v>
      </c>
      <c r="B56" s="19">
        <v>53333</v>
      </c>
    </row>
    <row r="57" spans="1:3" x14ac:dyDescent="0.25">
      <c r="A57" s="15" t="s">
        <v>69</v>
      </c>
      <c r="C57" s="19">
        <v>53333</v>
      </c>
    </row>
    <row r="59" spans="1:3" x14ac:dyDescent="0.25">
      <c r="A59" s="15" t="s">
        <v>70</v>
      </c>
      <c r="B59" s="18">
        <v>150000</v>
      </c>
    </row>
    <row r="60" spans="1:3" x14ac:dyDescent="0.25">
      <c r="A60" s="15" t="s">
        <v>71</v>
      </c>
      <c r="B60" s="18">
        <v>106667</v>
      </c>
    </row>
    <row r="61" spans="1:3" x14ac:dyDescent="0.25">
      <c r="A61" s="15" t="s">
        <v>72</v>
      </c>
      <c r="B61" s="18">
        <f>B59-B60</f>
        <v>43333</v>
      </c>
    </row>
    <row r="63" spans="1:3" x14ac:dyDescent="0.25">
      <c r="A63" s="15" t="s">
        <v>73</v>
      </c>
      <c r="B63" s="15" t="s">
        <v>58</v>
      </c>
      <c r="C63" s="15" t="s">
        <v>59</v>
      </c>
    </row>
    <row r="64" spans="1:3" x14ac:dyDescent="0.25">
      <c r="A64" s="15" t="s">
        <v>69</v>
      </c>
      <c r="B64" s="18">
        <v>43333</v>
      </c>
    </row>
    <row r="65" spans="1:3" x14ac:dyDescent="0.25">
      <c r="A65" s="15" t="s">
        <v>74</v>
      </c>
      <c r="C65" s="18">
        <v>43333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 n.1</vt:lpstr>
      <vt:lpstr>Esercizio n.2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Paola Rossi</cp:lastModifiedBy>
  <dcterms:created xsi:type="dcterms:W3CDTF">2020-11-19T11:12:21Z</dcterms:created>
  <dcterms:modified xsi:type="dcterms:W3CDTF">2020-11-19T20:46:26Z</dcterms:modified>
</cp:coreProperties>
</file>