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 Rossi\Desktop\Desktop\"/>
    </mc:Choice>
  </mc:AlternateContent>
  <xr:revisionPtr revIDLastSave="0" documentId="8_{087B0AFA-7068-426C-BC9B-8400BB262B1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Es.1" sheetId="1" r:id="rId1"/>
    <sheet name="Sol.Es.1" sheetId="2" r:id="rId2"/>
    <sheet name="Es. 2" sheetId="3" r:id="rId3"/>
    <sheet name="Sol. Es. 2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4" l="1"/>
  <c r="E16" i="4"/>
  <c r="D16" i="4"/>
  <c r="F15" i="4"/>
  <c r="E15" i="4"/>
  <c r="D15" i="4"/>
  <c r="F14" i="4"/>
  <c r="E14" i="4"/>
  <c r="D14" i="4"/>
  <c r="F13" i="4"/>
  <c r="E13" i="4"/>
  <c r="D13" i="4"/>
  <c r="D7" i="4"/>
  <c r="D4" i="2"/>
  <c r="C9" i="2" l="1"/>
  <c r="E12" i="2" s="1"/>
  <c r="C27" i="2" l="1"/>
  <c r="F12" i="2"/>
  <c r="E13" i="2"/>
  <c r="F13" i="2" s="1"/>
  <c r="G13" i="2" s="1"/>
  <c r="B14" i="2" s="1"/>
  <c r="G12" i="2" l="1"/>
  <c r="D28" i="2"/>
  <c r="E14" i="2"/>
  <c r="F14" i="2" s="1"/>
  <c r="G14" i="2" l="1"/>
  <c r="B15" i="2" s="1"/>
  <c r="E15" i="2" l="1"/>
  <c r="F15" i="2" s="1"/>
  <c r="G15" i="2" l="1"/>
  <c r="B16" i="2" s="1"/>
  <c r="E16" i="2" l="1"/>
  <c r="F16" i="2" s="1"/>
  <c r="F17" i="2" s="1"/>
  <c r="G16" i="2" l="1"/>
</calcChain>
</file>

<file path=xl/sharedStrings.xml><?xml version="1.0" encoding="utf-8"?>
<sst xmlns="http://schemas.openxmlformats.org/spreadsheetml/2006/main" count="106" uniqueCount="65">
  <si>
    <t xml:space="preserve">La Società Alfa spa nel gennaio nell'anno x emette un prestito obbligazionario del valore nominale di Euro 1.000.000 costituito da 1.000 titoli, collocati </t>
  </si>
  <si>
    <t>sul mercato sotto la pari ad un valore unitario di Euro 950. Le spese di collocamento del prestito ammontano ad Euro 40.000.</t>
  </si>
  <si>
    <t>integrale rimborso del capitale alla scadenza del prestito per l'importo nominale.</t>
  </si>
  <si>
    <t xml:space="preserve">La passività viene valutata al costo ammortizzato. </t>
  </si>
  <si>
    <t>Si ricostruisca il piano d'ammortamento del prestito in base al tasso d'interesse effettivo ed si effettuino le registrazioni contabili per l'esercizio x.</t>
  </si>
  <si>
    <t xml:space="preserve">esercizio </t>
  </si>
  <si>
    <t>x</t>
  </si>
  <si>
    <t>x+1</t>
  </si>
  <si>
    <t>x+2</t>
  </si>
  <si>
    <t>x+3</t>
  </si>
  <si>
    <t>x+4</t>
  </si>
  <si>
    <t xml:space="preserve">operazioni </t>
  </si>
  <si>
    <t xml:space="preserve">importo </t>
  </si>
  <si>
    <t xml:space="preserve">emissione </t>
  </si>
  <si>
    <t xml:space="preserve">interessi </t>
  </si>
  <si>
    <t xml:space="preserve">interessi + rimborso </t>
  </si>
  <si>
    <t xml:space="preserve">x+4 </t>
  </si>
  <si>
    <t xml:space="preserve">capitale iniziale </t>
  </si>
  <si>
    <t xml:space="preserve">rimborsi di capitale </t>
  </si>
  <si>
    <t xml:space="preserve">interessi pagati </t>
  </si>
  <si>
    <t xml:space="preserve">interessi effettivi </t>
  </si>
  <si>
    <t xml:space="preserve">differenza </t>
  </si>
  <si>
    <t xml:space="preserve">capitale fine esercizio </t>
  </si>
  <si>
    <t xml:space="preserve">emissione obbligazioni </t>
  </si>
  <si>
    <t xml:space="preserve">banca c/c </t>
  </si>
  <si>
    <t xml:space="preserve">Dare </t>
  </si>
  <si>
    <t xml:space="preserve">Avere </t>
  </si>
  <si>
    <t xml:space="preserve">prestito obbligazionario </t>
  </si>
  <si>
    <t xml:space="preserve">spese di emissione </t>
  </si>
  <si>
    <t xml:space="preserve">rilevazione interessi </t>
  </si>
  <si>
    <t xml:space="preserve">interessi passivi </t>
  </si>
  <si>
    <t>Dare</t>
  </si>
  <si>
    <t xml:space="preserve">Il debito finanziario prevede pagamenti annuali degli interessi al termine di ciascun esercizio ad un tasso del 10%, per una durata di cinque anni e </t>
  </si>
  <si>
    <t>La società Alfa acquista al termine dell'esercizio x un'attività finanziaria sostenendo un costo complessivo di Euro 720.000, dal valore nominale di 700.000</t>
  </si>
  <si>
    <t xml:space="preserve">i conseguenti costi di transazione ammontano ad Euro 25.000. il tasso di rendimento è pari al 10%. </t>
  </si>
  <si>
    <t xml:space="preserve">L'attività prevede i seguenti pagamenti: </t>
  </si>
  <si>
    <t xml:space="preserve">Anno </t>
  </si>
  <si>
    <t>Capitale rimborsato</t>
  </si>
  <si>
    <t>Interessi pagati</t>
  </si>
  <si>
    <t xml:space="preserve">La società ritiene, alla luce delle sue intenzioni e condizioni finanziarie, di poter detenere l'attività finanziaria fino alla scadenza e </t>
  </si>
  <si>
    <t>quindi colloca l'attività nella categoria HTM (held to maturity)</t>
  </si>
  <si>
    <t>Si determini il tasso d'interesse effettivo e si ricostruisac il piano d'ammortamento dell'attività finanziaria effettuando le registrazioni contabili nell'esercizio x e nell'esercizio x+1</t>
  </si>
  <si>
    <t>capitale rimborsato + interessi</t>
  </si>
  <si>
    <t>acquisto l'attività</t>
  </si>
  <si>
    <t>interessi + rimborso</t>
  </si>
  <si>
    <t>(100000+70000)</t>
  </si>
  <si>
    <t>(100000+60000)</t>
  </si>
  <si>
    <t>(200000+50000)</t>
  </si>
  <si>
    <t>(300000+30000)</t>
  </si>
  <si>
    <t>Piano d'ammortamento finanziario</t>
  </si>
  <si>
    <t>Rimborso del capitale</t>
  </si>
  <si>
    <t>Interessi effettivi</t>
  </si>
  <si>
    <t>Differenza</t>
  </si>
  <si>
    <t>Capitale residuo</t>
  </si>
  <si>
    <t>esercizio x</t>
  </si>
  <si>
    <t>acquisto attività finanziaria</t>
  </si>
  <si>
    <t>attività finanziaria</t>
  </si>
  <si>
    <t>a</t>
  </si>
  <si>
    <t>Banca c/c</t>
  </si>
  <si>
    <t>dare</t>
  </si>
  <si>
    <t>avere</t>
  </si>
  <si>
    <t>banca c/c</t>
  </si>
  <si>
    <t>Diversi</t>
  </si>
  <si>
    <t>Interessi attivi</t>
  </si>
  <si>
    <t>attività finanziaria 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</si>
</sst>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0.0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"/>
  <sheetViews>
    <sheetView zoomScale="132" zoomScaleNormal="132" workbookViewId="0">
      <selection activeCell="B16" sqref="B16"/>
    </sheetView>
  </sheetViews>
  <sheetFormatPr defaultRowHeight="15" x14ac:dyDescent="0.25"/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 t="s">
        <v>32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</sheetData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9"/>
  <sheetViews>
    <sheetView topLeftCell="A13" zoomScale="120" zoomScaleNormal="120" workbookViewId="0">
      <selection activeCell="A18" sqref="A18"/>
    </sheetView>
  </sheetViews>
  <sheetFormatPr defaultRowHeight="15" x14ac:dyDescent="0.25"/>
  <cols>
    <col min="1" max="1" width="11.28515625" customWidth="1"/>
    <col min="3" max="3" width="12.42578125" customWidth="1"/>
  </cols>
  <sheetData>
    <row r="2" spans="1:7" x14ac:dyDescent="0.25">
      <c r="A2" t="s">
        <v>5</v>
      </c>
      <c r="B2" t="s">
        <v>11</v>
      </c>
      <c r="C2" t="s">
        <v>12</v>
      </c>
    </row>
    <row r="3" spans="1:7" x14ac:dyDescent="0.25">
      <c r="A3" t="s">
        <v>6</v>
      </c>
      <c r="B3" t="s">
        <v>13</v>
      </c>
      <c r="C3" s="3">
        <v>910000</v>
      </c>
    </row>
    <row r="4" spans="1:7" x14ac:dyDescent="0.25">
      <c r="A4" t="s">
        <v>6</v>
      </c>
      <c r="B4" t="s">
        <v>14</v>
      </c>
      <c r="C4" s="3">
        <v>-100000</v>
      </c>
      <c r="D4">
        <f>10%*1000000</f>
        <v>100000</v>
      </c>
    </row>
    <row r="5" spans="1:7" x14ac:dyDescent="0.25">
      <c r="A5" t="s">
        <v>7</v>
      </c>
      <c r="B5" t="s">
        <v>14</v>
      </c>
      <c r="C5" s="3">
        <v>-100000</v>
      </c>
    </row>
    <row r="6" spans="1:7" x14ac:dyDescent="0.25">
      <c r="A6" t="s">
        <v>8</v>
      </c>
      <c r="B6" t="s">
        <v>14</v>
      </c>
      <c r="C6" s="3">
        <v>-100000</v>
      </c>
    </row>
    <row r="7" spans="1:7" x14ac:dyDescent="0.25">
      <c r="A7" t="s">
        <v>9</v>
      </c>
      <c r="B7" t="s">
        <v>14</v>
      </c>
      <c r="C7" s="3">
        <v>-100000</v>
      </c>
    </row>
    <row r="8" spans="1:7" x14ac:dyDescent="0.25">
      <c r="A8" t="s">
        <v>10</v>
      </c>
      <c r="B8" t="s">
        <v>15</v>
      </c>
      <c r="C8" s="3">
        <v>-1100000</v>
      </c>
    </row>
    <row r="9" spans="1:7" x14ac:dyDescent="0.25">
      <c r="C9" s="4">
        <f>IRR(C3:C8)</f>
        <v>0.12529521161101687</v>
      </c>
    </row>
    <row r="10" spans="1:7" x14ac:dyDescent="0.25">
      <c r="C10" s="4"/>
    </row>
    <row r="11" spans="1:7" x14ac:dyDescent="0.25">
      <c r="B11" t="s">
        <v>17</v>
      </c>
      <c r="C11" t="s">
        <v>18</v>
      </c>
      <c r="D11" t="s">
        <v>19</v>
      </c>
      <c r="E11" t="s">
        <v>20</v>
      </c>
      <c r="F11" t="s">
        <v>21</v>
      </c>
      <c r="G11" t="s">
        <v>22</v>
      </c>
    </row>
    <row r="12" spans="1:7" x14ac:dyDescent="0.25">
      <c r="A12" t="s">
        <v>6</v>
      </c>
      <c r="B12" s="3">
        <v>910000</v>
      </c>
      <c r="D12" s="3">
        <v>100000</v>
      </c>
      <c r="E12">
        <f>C9*910000</f>
        <v>114018.64256602534</v>
      </c>
      <c r="F12" s="3">
        <f>E12-D12</f>
        <v>14018.642566025344</v>
      </c>
      <c r="G12" s="3">
        <f>B12+F12</f>
        <v>924018.64256602537</v>
      </c>
    </row>
    <row r="13" spans="1:7" x14ac:dyDescent="0.25">
      <c r="A13" t="s">
        <v>7</v>
      </c>
      <c r="B13">
        <v>924018.64256602537</v>
      </c>
      <c r="D13" s="3">
        <v>100000</v>
      </c>
      <c r="E13">
        <f>C9*B13</f>
        <v>115775.11135283471</v>
      </c>
      <c r="F13" s="3">
        <f>E13-D13</f>
        <v>15775.111352834705</v>
      </c>
      <c r="G13" s="3">
        <f>B13+F13</f>
        <v>939793.75391886011</v>
      </c>
    </row>
    <row r="14" spans="1:7" x14ac:dyDescent="0.25">
      <c r="A14" t="s">
        <v>8</v>
      </c>
      <c r="B14" s="3">
        <f>G13</f>
        <v>939793.75391886011</v>
      </c>
      <c r="D14" s="3">
        <v>100000</v>
      </c>
      <c r="E14">
        <f>B14*C9</f>
        <v>117751.65726797549</v>
      </c>
      <c r="F14" s="3">
        <f>E14-D14</f>
        <v>17751.65726797549</v>
      </c>
      <c r="G14" s="3">
        <f>B14+F14</f>
        <v>957545.41118683561</v>
      </c>
    </row>
    <row r="15" spans="1:7" x14ac:dyDescent="0.25">
      <c r="A15" t="s">
        <v>9</v>
      </c>
      <c r="B15" s="3">
        <f>G14</f>
        <v>957545.41118683561</v>
      </c>
      <c r="D15" s="3">
        <v>100000</v>
      </c>
      <c r="E15">
        <f>C9*B15</f>
        <v>119975.85492181273</v>
      </c>
      <c r="F15" s="3">
        <f>E15-D15</f>
        <v>19975.85492181273</v>
      </c>
      <c r="G15" s="3">
        <f>B15+F15</f>
        <v>977521.26610864839</v>
      </c>
    </row>
    <row r="16" spans="1:7" x14ac:dyDescent="0.25">
      <c r="A16" t="s">
        <v>16</v>
      </c>
      <c r="B16" s="3">
        <f>G15</f>
        <v>977521.26610864839</v>
      </c>
      <c r="C16" s="3">
        <v>-1000000</v>
      </c>
      <c r="D16" s="3">
        <v>100000</v>
      </c>
      <c r="E16">
        <f>C9*B16</f>
        <v>122478.73389135223</v>
      </c>
      <c r="F16" s="3">
        <f>E16-D16</f>
        <v>22478.733891352225</v>
      </c>
      <c r="G16" s="3">
        <f>B16+F16+C16</f>
        <v>0</v>
      </c>
    </row>
    <row r="17" spans="1:6" x14ac:dyDescent="0.25">
      <c r="F17" s="3">
        <f>SUM(F12:F16)</f>
        <v>90000.000000000495</v>
      </c>
    </row>
    <row r="18" spans="1:6" x14ac:dyDescent="0.25">
      <c r="A18" t="s">
        <v>23</v>
      </c>
      <c r="C18" t="s">
        <v>25</v>
      </c>
      <c r="D18" t="s">
        <v>26</v>
      </c>
    </row>
    <row r="19" spans="1:6" x14ac:dyDescent="0.25">
      <c r="A19" t="s">
        <v>24</v>
      </c>
      <c r="C19" s="3">
        <v>950000</v>
      </c>
    </row>
    <row r="20" spans="1:6" x14ac:dyDescent="0.25">
      <c r="A20" t="s">
        <v>27</v>
      </c>
      <c r="D20" s="3">
        <v>950000</v>
      </c>
    </row>
    <row r="22" spans="1:6" x14ac:dyDescent="0.25">
      <c r="A22" t="s">
        <v>28</v>
      </c>
      <c r="C22" t="s">
        <v>25</v>
      </c>
    </row>
    <row r="23" spans="1:6" x14ac:dyDescent="0.25">
      <c r="A23" t="s">
        <v>27</v>
      </c>
      <c r="C23" s="3">
        <v>40000</v>
      </c>
    </row>
    <row r="24" spans="1:6" x14ac:dyDescent="0.25">
      <c r="A24" t="s">
        <v>24</v>
      </c>
      <c r="D24" s="3">
        <v>40000</v>
      </c>
    </row>
    <row r="26" spans="1:6" x14ac:dyDescent="0.25">
      <c r="A26" t="s">
        <v>29</v>
      </c>
      <c r="C26" t="s">
        <v>31</v>
      </c>
      <c r="D26" t="s">
        <v>26</v>
      </c>
    </row>
    <row r="27" spans="1:6" x14ac:dyDescent="0.25">
      <c r="A27" t="s">
        <v>30</v>
      </c>
      <c r="C27">
        <f>E12</f>
        <v>114018.64256602534</v>
      </c>
    </row>
    <row r="28" spans="1:6" x14ac:dyDescent="0.25">
      <c r="A28" t="s">
        <v>27</v>
      </c>
      <c r="D28" s="3">
        <f>F12</f>
        <v>14018.642566025344</v>
      </c>
    </row>
    <row r="29" spans="1:6" x14ac:dyDescent="0.25">
      <c r="A29" t="s">
        <v>24</v>
      </c>
      <c r="D29" s="3">
        <v>100000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4C8AC-5293-4130-BA61-1648F33E54D9}">
  <dimension ref="A1:C13"/>
  <sheetViews>
    <sheetView topLeftCell="A4" zoomScale="124" zoomScaleNormal="124" workbookViewId="0">
      <selection activeCell="B16" sqref="B16"/>
    </sheetView>
  </sheetViews>
  <sheetFormatPr defaultRowHeight="15" x14ac:dyDescent="0.25"/>
  <cols>
    <col min="2" max="2" width="18.28515625" customWidth="1"/>
  </cols>
  <sheetData>
    <row r="1" spans="1:3" x14ac:dyDescent="0.25">
      <c r="A1" t="s">
        <v>33</v>
      </c>
    </row>
    <row r="2" spans="1:3" x14ac:dyDescent="0.25">
      <c r="A2" t="s">
        <v>34</v>
      </c>
    </row>
    <row r="3" spans="1:3" x14ac:dyDescent="0.25">
      <c r="A3" t="s">
        <v>35</v>
      </c>
    </row>
    <row r="4" spans="1:3" x14ac:dyDescent="0.25">
      <c r="A4" t="s">
        <v>36</v>
      </c>
      <c r="B4" t="s">
        <v>37</v>
      </c>
      <c r="C4" t="s">
        <v>38</v>
      </c>
    </row>
    <row r="5" spans="1:3" x14ac:dyDescent="0.25">
      <c r="A5" t="s">
        <v>6</v>
      </c>
      <c r="B5">
        <v>100000</v>
      </c>
      <c r="C5">
        <v>70000</v>
      </c>
    </row>
    <row r="6" spans="1:3" x14ac:dyDescent="0.25">
      <c r="A6" t="s">
        <v>7</v>
      </c>
      <c r="B6">
        <v>100000</v>
      </c>
      <c r="C6">
        <v>60000</v>
      </c>
    </row>
    <row r="7" spans="1:3" x14ac:dyDescent="0.25">
      <c r="A7" t="s">
        <v>8</v>
      </c>
      <c r="B7">
        <v>200000</v>
      </c>
      <c r="C7">
        <v>50000</v>
      </c>
    </row>
    <row r="8" spans="1:3" x14ac:dyDescent="0.25">
      <c r="A8" t="s">
        <v>9</v>
      </c>
      <c r="B8">
        <v>300000</v>
      </c>
      <c r="C8">
        <v>30000</v>
      </c>
    </row>
    <row r="10" spans="1:3" x14ac:dyDescent="0.25">
      <c r="A10" t="s">
        <v>39</v>
      </c>
    </row>
    <row r="11" spans="1:3" x14ac:dyDescent="0.25">
      <c r="A11" t="s">
        <v>40</v>
      </c>
    </row>
    <row r="13" spans="1:3" x14ac:dyDescent="0.25">
      <c r="A13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AB0D4-1827-49AF-9E41-1DAC443D63B6}">
  <dimension ref="A1:F28"/>
  <sheetViews>
    <sheetView tabSelected="1" topLeftCell="A17" zoomScale="142" zoomScaleNormal="142" workbookViewId="0">
      <selection activeCell="C29" sqref="C29"/>
    </sheetView>
  </sheetViews>
  <sheetFormatPr defaultRowHeight="15" x14ac:dyDescent="0.25"/>
  <cols>
    <col min="3" max="3" width="14.7109375" bestFit="1" customWidth="1"/>
    <col min="4" max="4" width="16.5703125" bestFit="1" customWidth="1"/>
    <col min="5" max="5" width="15.42578125" bestFit="1" customWidth="1"/>
    <col min="6" max="6" width="15.5703125" bestFit="1" customWidth="1"/>
  </cols>
  <sheetData>
    <row r="1" spans="1:6" x14ac:dyDescent="0.25">
      <c r="B1" t="s">
        <v>42</v>
      </c>
    </row>
    <row r="2" spans="1:6" x14ac:dyDescent="0.25">
      <c r="A2" t="s">
        <v>6</v>
      </c>
      <c r="B2" t="s">
        <v>43</v>
      </c>
      <c r="D2">
        <v>-745000</v>
      </c>
    </row>
    <row r="3" spans="1:6" x14ac:dyDescent="0.25">
      <c r="A3" t="s">
        <v>6</v>
      </c>
      <c r="B3" t="s">
        <v>44</v>
      </c>
      <c r="D3">
        <v>170000</v>
      </c>
      <c r="E3" t="s">
        <v>45</v>
      </c>
    </row>
    <row r="4" spans="1:6" x14ac:dyDescent="0.25">
      <c r="A4" t="s">
        <v>7</v>
      </c>
      <c r="B4" t="s">
        <v>44</v>
      </c>
      <c r="D4">
        <v>160000</v>
      </c>
      <c r="E4" t="s">
        <v>46</v>
      </c>
    </row>
    <row r="5" spans="1:6" x14ac:dyDescent="0.25">
      <c r="A5" t="s">
        <v>8</v>
      </c>
      <c r="B5" t="s">
        <v>44</v>
      </c>
      <c r="D5">
        <v>250000</v>
      </c>
      <c r="E5" t="s">
        <v>47</v>
      </c>
    </row>
    <row r="6" spans="1:6" x14ac:dyDescent="0.25">
      <c r="A6" t="s">
        <v>9</v>
      </c>
      <c r="B6" t="s">
        <v>44</v>
      </c>
      <c r="D6">
        <v>330000</v>
      </c>
      <c r="E6" t="s">
        <v>48</v>
      </c>
    </row>
    <row r="7" spans="1:6" x14ac:dyDescent="0.25">
      <c r="D7" s="5">
        <f>IRR(D2:D6)</f>
        <v>7.4966630888254171E-2</v>
      </c>
    </row>
    <row r="9" spans="1:6" x14ac:dyDescent="0.25">
      <c r="A9" t="s">
        <v>49</v>
      </c>
    </row>
    <row r="11" spans="1:6" x14ac:dyDescent="0.25">
      <c r="A11" t="s">
        <v>36</v>
      </c>
      <c r="B11" t="s">
        <v>50</v>
      </c>
      <c r="C11" t="s">
        <v>38</v>
      </c>
      <c r="D11" t="s">
        <v>51</v>
      </c>
      <c r="E11" t="s">
        <v>52</v>
      </c>
      <c r="F11" t="s">
        <v>53</v>
      </c>
    </row>
    <row r="12" spans="1:6" x14ac:dyDescent="0.25">
      <c r="A12" t="s">
        <v>6</v>
      </c>
      <c r="F12">
        <v>745000</v>
      </c>
    </row>
    <row r="13" spans="1:6" x14ac:dyDescent="0.25">
      <c r="A13" t="s">
        <v>6</v>
      </c>
      <c r="B13">
        <v>-100000</v>
      </c>
      <c r="C13">
        <v>70000</v>
      </c>
      <c r="D13">
        <f>D7*F12</f>
        <v>55850.140011749354</v>
      </c>
      <c r="E13" s="6">
        <f>D13-C13</f>
        <v>-14149.859988250646</v>
      </c>
      <c r="F13" s="6">
        <f>F12+B13+E13</f>
        <v>630850.14001174935</v>
      </c>
    </row>
    <row r="14" spans="1:6" x14ac:dyDescent="0.25">
      <c r="A14" t="s">
        <v>7</v>
      </c>
      <c r="B14">
        <v>-100000</v>
      </c>
      <c r="C14">
        <v>60000</v>
      </c>
      <c r="D14">
        <f>D7*F13</f>
        <v>47292.709592064275</v>
      </c>
      <c r="E14">
        <f>D14-C14</f>
        <v>-12707.290407935725</v>
      </c>
      <c r="F14" s="6">
        <f>F13+B14+E14</f>
        <v>518142.84960381361</v>
      </c>
    </row>
    <row r="15" spans="1:6" x14ac:dyDescent="0.25">
      <c r="A15" t="s">
        <v>8</v>
      </c>
      <c r="B15">
        <v>-200000</v>
      </c>
      <c r="C15">
        <v>50000</v>
      </c>
      <c r="D15">
        <f>D7*F14</f>
        <v>38843.423753637289</v>
      </c>
      <c r="E15">
        <f>D15-C15</f>
        <v>-11156.576246362711</v>
      </c>
      <c r="F15" s="6">
        <f>F14+B15+E15</f>
        <v>306986.2733574509</v>
      </c>
    </row>
    <row r="16" spans="1:6" x14ac:dyDescent="0.25">
      <c r="A16" t="s">
        <v>9</v>
      </c>
      <c r="B16">
        <v>-300000</v>
      </c>
      <c r="C16">
        <v>30000</v>
      </c>
      <c r="D16">
        <f>D7*F15</f>
        <v>23013.726642548718</v>
      </c>
      <c r="E16">
        <f>D16-C16</f>
        <v>-6986.2733574512822</v>
      </c>
      <c r="F16" s="6">
        <f>F15+B16+E16</f>
        <v>-3.7834979593753815E-10</v>
      </c>
    </row>
    <row r="18" spans="1:6" x14ac:dyDescent="0.25">
      <c r="A18" t="s">
        <v>54</v>
      </c>
    </row>
    <row r="20" spans="1:6" x14ac:dyDescent="0.25">
      <c r="A20" t="s">
        <v>55</v>
      </c>
    </row>
    <row r="21" spans="1:6" x14ac:dyDescent="0.25">
      <c r="E21" t="s">
        <v>59</v>
      </c>
      <c r="F21" t="s">
        <v>60</v>
      </c>
    </row>
    <row r="22" spans="1:6" x14ac:dyDescent="0.25">
      <c r="A22" t="s">
        <v>56</v>
      </c>
      <c r="C22" t="s">
        <v>57</v>
      </c>
      <c r="D22" t="s">
        <v>58</v>
      </c>
      <c r="E22">
        <v>745000</v>
      </c>
      <c r="F22">
        <v>745000</v>
      </c>
    </row>
    <row r="23" spans="1:6" x14ac:dyDescent="0.25">
      <c r="E23" t="s">
        <v>59</v>
      </c>
      <c r="F23" t="s">
        <v>60</v>
      </c>
    </row>
    <row r="24" spans="1:6" x14ac:dyDescent="0.25">
      <c r="A24" t="s">
        <v>61</v>
      </c>
      <c r="C24" t="s">
        <v>57</v>
      </c>
      <c r="D24" t="s">
        <v>56</v>
      </c>
      <c r="E24">
        <v>100000</v>
      </c>
      <c r="F24">
        <v>100000</v>
      </c>
    </row>
    <row r="25" spans="1:6" x14ac:dyDescent="0.25">
      <c r="E25" t="s">
        <v>59</v>
      </c>
      <c r="F25" t="s">
        <v>60</v>
      </c>
    </row>
    <row r="26" spans="1:6" x14ac:dyDescent="0.25">
      <c r="A26" t="s">
        <v>61</v>
      </c>
      <c r="C26" t="s">
        <v>57</v>
      </c>
      <c r="D26" t="s">
        <v>62</v>
      </c>
      <c r="E26">
        <v>70000</v>
      </c>
    </row>
    <row r="27" spans="1:6" x14ac:dyDescent="0.25">
      <c r="D27" t="s">
        <v>63</v>
      </c>
      <c r="F27">
        <v>55850</v>
      </c>
    </row>
    <row r="28" spans="1:6" x14ac:dyDescent="0.25">
      <c r="D28" t="s">
        <v>64</v>
      </c>
      <c r="F28">
        <v>14150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Es.1</vt:lpstr>
      <vt:lpstr>Sol.Es.1</vt:lpstr>
      <vt:lpstr>Es. 2</vt:lpstr>
      <vt:lpstr>Sol. Es.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Paola Rossi</cp:lastModifiedBy>
  <cp:lastPrinted>2021-12-13T12:00:34Z</cp:lastPrinted>
  <dcterms:created xsi:type="dcterms:W3CDTF">2020-12-04T09:13:15Z</dcterms:created>
  <dcterms:modified xsi:type="dcterms:W3CDTF">2021-12-16T22:29:55Z</dcterms:modified>
</cp:coreProperties>
</file>