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\2019-20\Therm-20200317\"/>
    </mc:Choice>
  </mc:AlternateContent>
  <bookViews>
    <workbookView xWindow="0" yWindow="0" windowWidth="23016" windowHeight="9168" activeTab="1"/>
  </bookViews>
  <sheets>
    <sheet name="Foglio1" sheetId="1" r:id="rId1"/>
    <sheet name="pilastro" sheetId="2" r:id="rId2"/>
    <sheet name="pilastro (2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D8" i="3"/>
  <c r="D7" i="3"/>
  <c r="D6" i="3"/>
  <c r="D5" i="3"/>
  <c r="D13" i="3" s="1"/>
  <c r="D14" i="3" s="1"/>
  <c r="D4" i="3"/>
  <c r="B23" i="3" l="1"/>
  <c r="B19" i="3"/>
  <c r="B24" i="3" s="1"/>
  <c r="D11" i="2"/>
  <c r="D10" i="2"/>
  <c r="D5" i="2"/>
  <c r="D6" i="2"/>
  <c r="D7" i="2"/>
  <c r="D8" i="2"/>
  <c r="D4" i="2"/>
  <c r="E4" i="1"/>
  <c r="B10" i="1"/>
  <c r="B9" i="1"/>
  <c r="B8" i="1"/>
  <c r="E1" i="1"/>
  <c r="E2" i="1"/>
  <c r="D13" i="2" l="1"/>
  <c r="D14" i="2" s="1"/>
  <c r="B23" i="2" s="1"/>
  <c r="B19" i="2" l="1"/>
  <c r="B24" i="2" s="1"/>
</calcChain>
</file>

<file path=xl/sharedStrings.xml><?xml version="1.0" encoding="utf-8"?>
<sst xmlns="http://schemas.openxmlformats.org/spreadsheetml/2006/main" count="69" uniqueCount="34">
  <si>
    <t>ti</t>
  </si>
  <si>
    <t>te</t>
  </si>
  <si>
    <t>lbd</t>
  </si>
  <si>
    <t>s</t>
  </si>
  <si>
    <t>hi</t>
  </si>
  <si>
    <t>he</t>
  </si>
  <si>
    <t>Rtot</t>
  </si>
  <si>
    <t>m^2 K/W</t>
  </si>
  <si>
    <t>q</t>
  </si>
  <si>
    <t>W/m^2</t>
  </si>
  <si>
    <t>Rsi</t>
  </si>
  <si>
    <t>Rse</t>
  </si>
  <si>
    <t>R</t>
  </si>
  <si>
    <t>flusso</t>
  </si>
  <si>
    <t>W</t>
  </si>
  <si>
    <t>d</t>
  </si>
  <si>
    <t>m</t>
  </si>
  <si>
    <t>s1</t>
  </si>
  <si>
    <t>s2</t>
  </si>
  <si>
    <t>s3</t>
  </si>
  <si>
    <t>s5</t>
  </si>
  <si>
    <t>lambda</t>
  </si>
  <si>
    <t>h_i</t>
  </si>
  <si>
    <t>h_e</t>
  </si>
  <si>
    <t>U</t>
  </si>
  <si>
    <t>W/(m^2 K)</t>
  </si>
  <si>
    <t>R_j</t>
  </si>
  <si>
    <t>tehta_i</t>
  </si>
  <si>
    <t>tetha_e</t>
  </si>
  <si>
    <t>psi</t>
  </si>
  <si>
    <t>W/(m K)</t>
  </si>
  <si>
    <t>phi</t>
  </si>
  <si>
    <t>senza ponte termico</t>
  </si>
  <si>
    <t>phi_pt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</si>
</sst>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3" sqref="B13"/>
    </sheetView>
  </sheetViews>
  <sheetFormatPr defaultRowHeight="14.4" x14ac:dyDescent="0.3"/>
  <sheetData>
    <row r="1" spans="1:6" x14ac:dyDescent="0.3">
      <c r="A1" t="s">
        <v>0</v>
      </c>
      <c r="B1">
        <v>20</v>
      </c>
      <c r="D1" t="s">
        <v>6</v>
      </c>
      <c r="E1">
        <f>1/B5+B4/B3+1/B6</f>
        <v>8.0646069719753921</v>
      </c>
      <c r="F1" t="s">
        <v>7</v>
      </c>
    </row>
    <row r="2" spans="1:6" x14ac:dyDescent="0.3">
      <c r="A2" t="s">
        <v>1</v>
      </c>
      <c r="B2">
        <v>-5</v>
      </c>
      <c r="D2" t="s">
        <v>8</v>
      </c>
      <c r="E2">
        <f>(B1-B2)/E1</f>
        <v>3.0999650803660121</v>
      </c>
      <c r="F2" t="s">
        <v>9</v>
      </c>
    </row>
    <row r="3" spans="1:6" x14ac:dyDescent="0.3">
      <c r="A3" t="s">
        <v>2</v>
      </c>
      <c r="B3">
        <v>3.7999999999999999E-2</v>
      </c>
    </row>
    <row r="4" spans="1:6" x14ac:dyDescent="0.3">
      <c r="A4" t="s">
        <v>3</v>
      </c>
      <c r="B4">
        <v>0.3</v>
      </c>
      <c r="D4" t="s">
        <v>6</v>
      </c>
      <c r="E4">
        <f>B8+B10+B9</f>
        <v>8.0646069719753921</v>
      </c>
      <c r="F4" t="s">
        <v>7</v>
      </c>
    </row>
    <row r="5" spans="1:6" x14ac:dyDescent="0.3">
      <c r="A5" t="s">
        <v>4</v>
      </c>
      <c r="B5">
        <v>7.7</v>
      </c>
    </row>
    <row r="6" spans="1:6" x14ac:dyDescent="0.3">
      <c r="A6" t="s">
        <v>5</v>
      </c>
      <c r="B6">
        <v>25</v>
      </c>
    </row>
    <row r="8" spans="1:6" x14ac:dyDescent="0.3">
      <c r="A8" t="s">
        <v>10</v>
      </c>
      <c r="B8">
        <f>1/B5</f>
        <v>0.12987012987012986</v>
      </c>
    </row>
    <row r="9" spans="1:6" x14ac:dyDescent="0.3">
      <c r="A9" t="s">
        <v>11</v>
      </c>
      <c r="B9">
        <f>1/B6</f>
        <v>0.04</v>
      </c>
    </row>
    <row r="10" spans="1:6" x14ac:dyDescent="0.3">
      <c r="A10" t="s">
        <v>12</v>
      </c>
      <c r="B10">
        <f>B4/B3</f>
        <v>7.8947368421052628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K14" sqref="K14"/>
    </sheetView>
  </sheetViews>
  <sheetFormatPr defaultRowHeight="14.4" x14ac:dyDescent="0.3"/>
  <sheetData>
    <row r="1" spans="1:5" x14ac:dyDescent="0.3">
      <c r="A1" t="s">
        <v>13</v>
      </c>
      <c r="B1">
        <v>49.63</v>
      </c>
      <c r="C1" t="s">
        <v>14</v>
      </c>
      <c r="E1" t="s">
        <v>6</v>
      </c>
    </row>
    <row r="2" spans="1:5" x14ac:dyDescent="0.3">
      <c r="A2" t="s">
        <v>15</v>
      </c>
      <c r="B2">
        <v>4.25</v>
      </c>
      <c r="C2" t="s">
        <v>16</v>
      </c>
    </row>
    <row r="3" spans="1:5" x14ac:dyDescent="0.3">
      <c r="C3" t="s">
        <v>21</v>
      </c>
      <c r="D3" t="s">
        <v>26</v>
      </c>
    </row>
    <row r="4" spans="1:5" x14ac:dyDescent="0.3">
      <c r="A4" t="s">
        <v>17</v>
      </c>
      <c r="B4">
        <v>1.4999999999999999E-2</v>
      </c>
      <c r="C4">
        <v>0.7</v>
      </c>
      <c r="D4">
        <f>B4/C4</f>
        <v>2.1428571428571429E-2</v>
      </c>
    </row>
    <row r="5" spans="1:5" x14ac:dyDescent="0.3">
      <c r="A5" t="s">
        <v>18</v>
      </c>
      <c r="B5">
        <v>0.12</v>
      </c>
      <c r="C5">
        <v>0.24</v>
      </c>
      <c r="D5">
        <f t="shared" ref="D5:D8" si="0">B5/C5</f>
        <v>0.5</v>
      </c>
    </row>
    <row r="6" spans="1:5" x14ac:dyDescent="0.3">
      <c r="A6" t="s">
        <v>19</v>
      </c>
      <c r="B6">
        <v>0.06</v>
      </c>
      <c r="C6">
        <v>3.5000000000000003E-2</v>
      </c>
      <c r="D6">
        <f t="shared" si="0"/>
        <v>1.714285714285714</v>
      </c>
    </row>
    <row r="7" spans="1:5" x14ac:dyDescent="0.3">
      <c r="A7" t="s">
        <v>19</v>
      </c>
      <c r="B7">
        <v>0.12</v>
      </c>
      <c r="C7">
        <v>0.24</v>
      </c>
      <c r="D7">
        <f t="shared" si="0"/>
        <v>0.5</v>
      </c>
    </row>
    <row r="8" spans="1:5" x14ac:dyDescent="0.3">
      <c r="A8" t="s">
        <v>20</v>
      </c>
      <c r="B8">
        <v>1.4999999999999999E-2</v>
      </c>
      <c r="C8">
        <v>0.7</v>
      </c>
      <c r="D8">
        <f t="shared" si="0"/>
        <v>2.1428571428571429E-2</v>
      </c>
    </row>
    <row r="10" spans="1:5" x14ac:dyDescent="0.3">
      <c r="A10" t="s">
        <v>22</v>
      </c>
      <c r="C10">
        <v>7.7</v>
      </c>
      <c r="D10">
        <f>1/C10</f>
        <v>0.12987012987012986</v>
      </c>
    </row>
    <row r="11" spans="1:5" x14ac:dyDescent="0.3">
      <c r="A11" t="s">
        <v>23</v>
      </c>
      <c r="C11">
        <v>25</v>
      </c>
      <c r="D11">
        <f>1/C11</f>
        <v>0.04</v>
      </c>
    </row>
    <row r="13" spans="1:5" x14ac:dyDescent="0.3">
      <c r="C13" t="s">
        <v>6</v>
      </c>
      <c r="D13">
        <f>SUM(D4:D11)</f>
        <v>2.9270129870129864</v>
      </c>
      <c r="E13" t="s">
        <v>7</v>
      </c>
    </row>
    <row r="14" spans="1:5" x14ac:dyDescent="0.3">
      <c r="C14" t="s">
        <v>24</v>
      </c>
      <c r="D14">
        <f>1/D13</f>
        <v>0.34164522140385134</v>
      </c>
      <c r="E14" t="s">
        <v>25</v>
      </c>
    </row>
    <row r="16" spans="1:5" x14ac:dyDescent="0.3">
      <c r="A16" t="s">
        <v>27</v>
      </c>
      <c r="B16">
        <v>20</v>
      </c>
    </row>
    <row r="17" spans="1:4" x14ac:dyDescent="0.3">
      <c r="A17" t="s">
        <v>28</v>
      </c>
      <c r="B17">
        <v>-5</v>
      </c>
    </row>
    <row r="19" spans="1:4" x14ac:dyDescent="0.3">
      <c r="A19" t="s">
        <v>29</v>
      </c>
      <c r="B19">
        <f>B1/(B16-B17)-D14*B2</f>
        <v>0.53320780903363185</v>
      </c>
      <c r="C19" t="s">
        <v>30</v>
      </c>
    </row>
    <row r="23" spans="1:4" x14ac:dyDescent="0.3">
      <c r="A23" t="s">
        <v>31</v>
      </c>
      <c r="B23">
        <f>D14*B2*(B16-B17)</f>
        <v>36.299804774159206</v>
      </c>
      <c r="C23" t="s">
        <v>14</v>
      </c>
      <c r="D23" t="s">
        <v>32</v>
      </c>
    </row>
    <row r="24" spans="1:4" x14ac:dyDescent="0.3">
      <c r="A24" t="s">
        <v>33</v>
      </c>
      <c r="B24">
        <f>D14*B2*(B16-B17)+B19*1*(B16-B17)</f>
        <v>49.63</v>
      </c>
      <c r="C2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" sqref="B2"/>
    </sheetView>
  </sheetViews>
  <sheetFormatPr defaultRowHeight="14.4" x14ac:dyDescent="0.3"/>
  <sheetData>
    <row r="1" spans="1:5" x14ac:dyDescent="0.3">
      <c r="A1" t="s">
        <v>13</v>
      </c>
      <c r="B1">
        <v>44.75</v>
      </c>
      <c r="C1" t="s">
        <v>14</v>
      </c>
      <c r="E1" t="s">
        <v>6</v>
      </c>
    </row>
    <row r="2" spans="1:5" x14ac:dyDescent="0.3">
      <c r="A2" t="s">
        <v>15</v>
      </c>
      <c r="B2">
        <v>4.25</v>
      </c>
      <c r="C2" t="s">
        <v>16</v>
      </c>
    </row>
    <row r="3" spans="1:5" x14ac:dyDescent="0.3">
      <c r="C3" t="s">
        <v>21</v>
      </c>
      <c r="D3" t="s">
        <v>26</v>
      </c>
    </row>
    <row r="4" spans="1:5" x14ac:dyDescent="0.3">
      <c r="A4" t="s">
        <v>17</v>
      </c>
      <c r="B4">
        <v>1.4999999999999999E-2</v>
      </c>
      <c r="C4">
        <v>0.7</v>
      </c>
      <c r="D4">
        <f>B4/C4</f>
        <v>2.1428571428571429E-2</v>
      </c>
    </row>
    <row r="5" spans="1:5" x14ac:dyDescent="0.3">
      <c r="A5" t="s">
        <v>18</v>
      </c>
      <c r="B5">
        <v>0.12</v>
      </c>
      <c r="C5">
        <v>0.24</v>
      </c>
      <c r="D5">
        <f t="shared" ref="D5:D8" si="0">B5/C5</f>
        <v>0.5</v>
      </c>
    </row>
    <row r="6" spans="1:5" x14ac:dyDescent="0.3">
      <c r="A6" t="s">
        <v>19</v>
      </c>
      <c r="B6">
        <v>0.06</v>
      </c>
      <c r="C6">
        <v>3.5000000000000003E-2</v>
      </c>
      <c r="D6">
        <f t="shared" si="0"/>
        <v>1.714285714285714</v>
      </c>
    </row>
    <row r="7" spans="1:5" x14ac:dyDescent="0.3">
      <c r="A7" t="s">
        <v>19</v>
      </c>
      <c r="B7">
        <v>0.12</v>
      </c>
      <c r="C7">
        <v>0.24</v>
      </c>
      <c r="D7">
        <f t="shared" si="0"/>
        <v>0.5</v>
      </c>
    </row>
    <row r="8" spans="1:5" x14ac:dyDescent="0.3">
      <c r="A8" t="s">
        <v>20</v>
      </c>
      <c r="B8">
        <v>1.4999999999999999E-2</v>
      </c>
      <c r="C8">
        <v>0.7</v>
      </c>
      <c r="D8">
        <f t="shared" si="0"/>
        <v>2.1428571428571429E-2</v>
      </c>
    </row>
    <row r="10" spans="1:5" x14ac:dyDescent="0.3">
      <c r="A10" t="s">
        <v>22</v>
      </c>
      <c r="C10">
        <v>7.7</v>
      </c>
      <c r="D10">
        <f>1/C10</f>
        <v>0.12987012987012986</v>
      </c>
    </row>
    <row r="11" spans="1:5" x14ac:dyDescent="0.3">
      <c r="A11" t="s">
        <v>23</v>
      </c>
      <c r="C11">
        <v>25</v>
      </c>
      <c r="D11">
        <f>1/C11</f>
        <v>0.04</v>
      </c>
    </row>
    <row r="13" spans="1:5" x14ac:dyDescent="0.3">
      <c r="C13" t="s">
        <v>6</v>
      </c>
      <c r="D13">
        <f>SUM(D4:D11)</f>
        <v>2.9270129870129864</v>
      </c>
      <c r="E13" t="s">
        <v>7</v>
      </c>
    </row>
    <row r="14" spans="1:5" x14ac:dyDescent="0.3">
      <c r="C14" t="s">
        <v>24</v>
      </c>
      <c r="D14">
        <f>1/D13</f>
        <v>0.34164522140385134</v>
      </c>
      <c r="E14" t="s">
        <v>25</v>
      </c>
    </row>
    <row r="16" spans="1:5" x14ac:dyDescent="0.3">
      <c r="A16" t="s">
        <v>27</v>
      </c>
      <c r="B16">
        <v>20</v>
      </c>
    </row>
    <row r="17" spans="1:4" x14ac:dyDescent="0.3">
      <c r="A17" t="s">
        <v>28</v>
      </c>
      <c r="B17">
        <v>-5</v>
      </c>
    </row>
    <row r="19" spans="1:4" x14ac:dyDescent="0.3">
      <c r="A19" t="s">
        <v>29</v>
      </c>
      <c r="B19">
        <f>B1/(B16-B17)-D14*B2</f>
        <v>0.33800780903363181</v>
      </c>
      <c r="C19" t="s">
        <v>30</v>
      </c>
    </row>
    <row r="23" spans="1:4" x14ac:dyDescent="0.3">
      <c r="A23" t="s">
        <v>31</v>
      </c>
      <c r="B23">
        <f>D14*B2*(B16-B17)</f>
        <v>36.299804774159206</v>
      </c>
      <c r="C23" t="s">
        <v>14</v>
      </c>
      <c r="D23" t="s">
        <v>32</v>
      </c>
    </row>
    <row r="24" spans="1:4" x14ac:dyDescent="0.3">
      <c r="A24" t="s">
        <v>33</v>
      </c>
      <c r="B24">
        <f>D14*B2*(B16-B17)+B19*1*(B16-B17)</f>
        <v>44.75</v>
      </c>
      <c r="C2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pilastro</vt:lpstr>
      <vt:lpstr>pilastro (2)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2020-03-17T09:37:34Z</dcterms:created>
  <dcterms:modified xsi:type="dcterms:W3CDTF">2020-03-18T10:39:26Z</dcterms:modified>
</cp:coreProperties>
</file>