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223\Desktop\"/>
    </mc:Choice>
  </mc:AlternateContent>
  <xr:revisionPtr revIDLastSave="0" documentId="8_{5A930B2E-28EB-4A87-902B-BEC4F664259C}" xr6:coauthVersionLast="36" xr6:coauthVersionMax="36" xr10:uidLastSave="{00000000-0000-0000-0000-000000000000}"/>
  <bookViews>
    <workbookView xWindow="0" yWindow="0" windowWidth="23040" windowHeight="9060" xr2:uid="{B40602F9-8C0F-437B-880D-49BD89126BA2}"/>
  </bookViews>
  <sheets>
    <sheet name="Clausola generale" sheetId="1" r:id="rId1"/>
    <sheet name="Principio di prudenz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G4" i="2"/>
  <c r="G3" i="2"/>
  <c r="G28" i="1"/>
  <c r="G29" i="1"/>
  <c r="C29" i="1"/>
  <c r="C28" i="1"/>
  <c r="G14" i="1"/>
  <c r="E24" i="1"/>
  <c r="E23" i="1"/>
  <c r="E22" i="1"/>
  <c r="G13" i="1"/>
  <c r="C15" i="1"/>
  <c r="C14" i="1"/>
  <c r="C19" i="1"/>
  <c r="C18" i="1"/>
  <c r="C17" i="1"/>
  <c r="C5" i="1"/>
  <c r="C6" i="1" s="1"/>
</calcChain>
</file>

<file path=xl/sharedStrings.xml><?xml version="1.0" encoding="utf-8"?>
<sst xmlns="http://schemas.openxmlformats.org/spreadsheetml/2006/main" count="53" uniqueCount="33">
  <si>
    <t>SP</t>
  </si>
  <si>
    <t>31.12.20x2</t>
  </si>
  <si>
    <t xml:space="preserve">Attivo </t>
  </si>
  <si>
    <t xml:space="preserve">B)II.I </t>
  </si>
  <si>
    <t>Terreni e Fabbricati</t>
  </si>
  <si>
    <t xml:space="preserve">Valore cascina </t>
  </si>
  <si>
    <t>F.do Ammortamento</t>
  </si>
  <si>
    <t>VNC</t>
  </si>
  <si>
    <t>Passivo e PN</t>
  </si>
  <si>
    <t>A) VI. Altre riserve</t>
  </si>
  <si>
    <t>Riserva ex deroga</t>
  </si>
  <si>
    <t xml:space="preserve">CE </t>
  </si>
  <si>
    <t xml:space="preserve">10b) </t>
  </si>
  <si>
    <t xml:space="preserve">Ammortamento cascina </t>
  </si>
  <si>
    <t>31.12.20x3</t>
  </si>
  <si>
    <t>f.do Ammortamento</t>
  </si>
  <si>
    <t>quota d'ammortamento es.20x3</t>
  </si>
  <si>
    <t>f.do ammortamento es. 20x0, 20x1, 20x2</t>
  </si>
  <si>
    <t>valore d'uso - costo storico d'acquisto</t>
  </si>
  <si>
    <t>quota non distribuibile</t>
  </si>
  <si>
    <t>quota distribuibile</t>
  </si>
  <si>
    <t xml:space="preserve">rivalutazione quota d'ammortamento </t>
  </si>
  <si>
    <t>quota d'ammortamento costo storico</t>
  </si>
  <si>
    <t>quota d'ammortamento valore d'uso</t>
  </si>
  <si>
    <t>31.12.20x4</t>
  </si>
  <si>
    <t>a) valore iscrizione merci</t>
  </si>
  <si>
    <t>b) valore prodotti allestiti</t>
  </si>
  <si>
    <t>c) valore iscrizione macchinario</t>
  </si>
  <si>
    <t>quota d'ammortamento</t>
  </si>
  <si>
    <t>VNC macchinario</t>
  </si>
  <si>
    <t>vita utile 8</t>
  </si>
  <si>
    <t>d) valore del credito finanziario</t>
  </si>
  <si>
    <t>percentuale di presumibile recupero pari al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</si>
</sst>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3ED6-37DB-4BE0-863B-14B312FDED0C}">
  <dimension ref="A1:H29"/>
  <sheetViews>
    <sheetView tabSelected="1" topLeftCell="A11" zoomScale="146" zoomScaleNormal="146" workbookViewId="0">
      <selection activeCell="A18" sqref="A18"/>
    </sheetView>
  </sheetViews>
  <sheetFormatPr defaultRowHeight="14.4" x14ac:dyDescent="0.3"/>
  <sheetData>
    <row r="1" spans="1:8" x14ac:dyDescent="0.3">
      <c r="B1" t="s">
        <v>0</v>
      </c>
      <c r="C1" t="s">
        <v>1</v>
      </c>
    </row>
    <row r="2" spans="1:8" x14ac:dyDescent="0.3">
      <c r="A2" t="s">
        <v>2</v>
      </c>
      <c r="E2" t="s">
        <v>8</v>
      </c>
    </row>
    <row r="3" spans="1:8" x14ac:dyDescent="0.3">
      <c r="A3" t="s">
        <v>3</v>
      </c>
      <c r="B3" t="s">
        <v>4</v>
      </c>
      <c r="E3" t="s">
        <v>9</v>
      </c>
    </row>
    <row r="4" spans="1:8" x14ac:dyDescent="0.3">
      <c r="A4" t="s">
        <v>5</v>
      </c>
      <c r="C4" s="1">
        <v>12000</v>
      </c>
      <c r="E4" t="s">
        <v>10</v>
      </c>
      <c r="G4">
        <v>0</v>
      </c>
    </row>
    <row r="5" spans="1:8" x14ac:dyDescent="0.3">
      <c r="A5" t="s">
        <v>6</v>
      </c>
      <c r="C5">
        <f>(5%*12000)*3</f>
        <v>1800</v>
      </c>
    </row>
    <row r="6" spans="1:8" x14ac:dyDescent="0.3">
      <c r="A6" t="s">
        <v>7</v>
      </c>
      <c r="C6" s="1">
        <f>C4-C5</f>
        <v>10200</v>
      </c>
    </row>
    <row r="8" spans="1:8" x14ac:dyDescent="0.3">
      <c r="A8" t="s">
        <v>11</v>
      </c>
    </row>
    <row r="9" spans="1:8" x14ac:dyDescent="0.3">
      <c r="A9" t="s">
        <v>12</v>
      </c>
      <c r="B9" t="s">
        <v>13</v>
      </c>
      <c r="E9">
        <v>600</v>
      </c>
    </row>
    <row r="11" spans="1:8" x14ac:dyDescent="0.3">
      <c r="B11" t="s">
        <v>0</v>
      </c>
      <c r="C11" t="s">
        <v>14</v>
      </c>
      <c r="E11" t="s">
        <v>8</v>
      </c>
    </row>
    <row r="12" spans="1:8" x14ac:dyDescent="0.3">
      <c r="A12" t="s">
        <v>3</v>
      </c>
      <c r="B12" t="s">
        <v>4</v>
      </c>
      <c r="E12" t="s">
        <v>9</v>
      </c>
    </row>
    <row r="13" spans="1:8" x14ac:dyDescent="0.3">
      <c r="A13" t="s">
        <v>5</v>
      </c>
      <c r="C13" s="1">
        <v>60000</v>
      </c>
      <c r="E13" t="s">
        <v>10</v>
      </c>
      <c r="G13">
        <f>60000-12000</f>
        <v>48000</v>
      </c>
      <c r="H13" t="s">
        <v>18</v>
      </c>
    </row>
    <row r="14" spans="1:8" x14ac:dyDescent="0.3">
      <c r="A14" t="s">
        <v>6</v>
      </c>
      <c r="C14">
        <f>6600</f>
        <v>6600</v>
      </c>
      <c r="E14" t="s">
        <v>19</v>
      </c>
      <c r="G14">
        <f>G13-G15</f>
        <v>44160</v>
      </c>
    </row>
    <row r="15" spans="1:8" x14ac:dyDescent="0.3">
      <c r="A15" t="s">
        <v>7</v>
      </c>
      <c r="C15" s="1">
        <f>C13-C14</f>
        <v>53400</v>
      </c>
      <c r="E15" t="s">
        <v>20</v>
      </c>
      <c r="G15">
        <v>3840</v>
      </c>
    </row>
    <row r="17" spans="1:7" x14ac:dyDescent="0.3">
      <c r="A17" t="s">
        <v>15</v>
      </c>
      <c r="C17">
        <f>60000*8%</f>
        <v>4800</v>
      </c>
      <c r="D17" t="s">
        <v>16</v>
      </c>
    </row>
    <row r="18" spans="1:7" x14ac:dyDescent="0.3">
      <c r="C18">
        <f>C5</f>
        <v>1800</v>
      </c>
      <c r="D18" t="s">
        <v>17</v>
      </c>
    </row>
    <row r="19" spans="1:7" x14ac:dyDescent="0.3">
      <c r="C19">
        <f>C17+C18</f>
        <v>6600</v>
      </c>
    </row>
    <row r="21" spans="1:7" x14ac:dyDescent="0.3">
      <c r="A21" t="s">
        <v>21</v>
      </c>
    </row>
    <row r="22" spans="1:7" x14ac:dyDescent="0.3">
      <c r="A22" t="s">
        <v>22</v>
      </c>
      <c r="E22">
        <f>12000*8%</f>
        <v>960</v>
      </c>
    </row>
    <row r="23" spans="1:7" x14ac:dyDescent="0.3">
      <c r="A23" t="s">
        <v>23</v>
      </c>
      <c r="E23">
        <f>8%*60000</f>
        <v>4800</v>
      </c>
    </row>
    <row r="24" spans="1:7" x14ac:dyDescent="0.3">
      <c r="E24">
        <f>E23-E22</f>
        <v>3840</v>
      </c>
    </row>
    <row r="25" spans="1:7" x14ac:dyDescent="0.3">
      <c r="B25" t="s">
        <v>0</v>
      </c>
      <c r="C25" t="s">
        <v>24</v>
      </c>
      <c r="E25" t="s">
        <v>8</v>
      </c>
    </row>
    <row r="26" spans="1:7" x14ac:dyDescent="0.3">
      <c r="A26" t="s">
        <v>3</v>
      </c>
      <c r="B26" t="s">
        <v>4</v>
      </c>
      <c r="E26" t="s">
        <v>9</v>
      </c>
    </row>
    <row r="27" spans="1:7" x14ac:dyDescent="0.3">
      <c r="A27" t="s">
        <v>5</v>
      </c>
      <c r="C27">
        <v>60000</v>
      </c>
      <c r="E27" t="s">
        <v>10</v>
      </c>
      <c r="G27">
        <v>48000</v>
      </c>
    </row>
    <row r="28" spans="1:7" x14ac:dyDescent="0.3">
      <c r="A28" t="s">
        <v>6</v>
      </c>
      <c r="C28">
        <f>C19+4800</f>
        <v>11400</v>
      </c>
      <c r="E28" t="s">
        <v>19</v>
      </c>
      <c r="G28">
        <f>G27-G29</f>
        <v>40320</v>
      </c>
    </row>
    <row r="29" spans="1:7" x14ac:dyDescent="0.3">
      <c r="A29" t="s">
        <v>7</v>
      </c>
      <c r="C29">
        <f>C27-C28</f>
        <v>48600</v>
      </c>
      <c r="E29" t="s">
        <v>20</v>
      </c>
      <c r="G29">
        <f>3840+3840</f>
        <v>7680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7F27-B9F5-42D2-A04A-AF8203A1E0BE}">
  <dimension ref="A1:H5"/>
  <sheetViews>
    <sheetView zoomScale="158" zoomScaleNormal="158" workbookViewId="0">
      <selection activeCell="E6" sqref="E6"/>
    </sheetView>
  </sheetViews>
  <sheetFormatPr defaultRowHeight="14.4" x14ac:dyDescent="0.3"/>
  <sheetData>
    <row r="1" spans="1:8" x14ac:dyDescent="0.3">
      <c r="A1" t="s">
        <v>25</v>
      </c>
      <c r="D1">
        <v>20000</v>
      </c>
    </row>
    <row r="2" spans="1:8" x14ac:dyDescent="0.3">
      <c r="A2" t="s">
        <v>26</v>
      </c>
      <c r="D2">
        <v>70000</v>
      </c>
    </row>
    <row r="3" spans="1:8" x14ac:dyDescent="0.3">
      <c r="A3" t="s">
        <v>27</v>
      </c>
      <c r="D3" t="s">
        <v>28</v>
      </c>
      <c r="G3">
        <f>80000/8</f>
        <v>10000</v>
      </c>
      <c r="H3" t="s">
        <v>30</v>
      </c>
    </row>
    <row r="4" spans="1:8" x14ac:dyDescent="0.3">
      <c r="D4" t="s">
        <v>29</v>
      </c>
      <c r="G4">
        <f>80000-G3</f>
        <v>70000</v>
      </c>
    </row>
    <row r="5" spans="1:8" x14ac:dyDescent="0.3">
      <c r="A5" t="s">
        <v>31</v>
      </c>
      <c r="D5">
        <f>100000*20%</f>
        <v>20000</v>
      </c>
      <c r="E5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Clausola generale</vt:lpstr>
      <vt:lpstr>Principio di prudenza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ROSSI PAOLA</cp:lastModifiedBy>
  <dcterms:created xsi:type="dcterms:W3CDTF">2022-03-31T09:59:55Z</dcterms:created>
  <dcterms:modified xsi:type="dcterms:W3CDTF">2022-03-31T10:54:34Z</dcterms:modified>
</cp:coreProperties>
</file>