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8_{EDBA13C3-8BDB-4F70-9D96-BC0A9386D5D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esto" sheetId="1" r:id="rId1"/>
    <sheet name="Soluzi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D9" i="1"/>
  <c r="C9" i="2"/>
  <c r="E12" i="2" s="1"/>
  <c r="C27" i="2" l="1"/>
  <c r="F12" i="2"/>
  <c r="E13" i="2"/>
  <c r="F13" i="2" s="1"/>
  <c r="G13" i="2" s="1"/>
  <c r="B14" i="2" s="1"/>
  <c r="G12" i="2" l="1"/>
  <c r="D28" i="2"/>
  <c r="E14" i="2"/>
  <c r="F14" i="2" s="1"/>
  <c r="G14" i="2" s="1"/>
  <c r="B15" i="2" s="1"/>
  <c r="E15" i="2" l="1"/>
  <c r="F15" i="2" s="1"/>
  <c r="G15" i="2" s="1"/>
  <c r="B16" i="2" s="1"/>
  <c r="E16" i="2" l="1"/>
  <c r="F16" i="2" s="1"/>
  <c r="F17" i="2" s="1"/>
  <c r="G16" i="2" l="1"/>
</calcChain>
</file>

<file path=xl/sharedStrings.xml><?xml version="1.0" encoding="utf-8"?>
<sst xmlns="http://schemas.openxmlformats.org/spreadsheetml/2006/main" count="50" uniqueCount="36">
  <si>
    <t xml:space="preserve">La Società Alfa spa nel gennaio nell'anno x emette un prestito obbligazionario del valore nominale di Euro 1.000.000 costituito da 1.000 titoli, collocati </t>
  </si>
  <si>
    <t>sul mercato sotto la pari ad un valore unitario di Euro 950. Le spese di collocamento del prestito ammontano ad Euro 40.000.</t>
  </si>
  <si>
    <t>integrale rimborso del capitale alla scadenza del prestito per l'importo nominale.</t>
  </si>
  <si>
    <t xml:space="preserve">La passività viene valutata al costo ammortizzato. </t>
  </si>
  <si>
    <t>Si ricostruisca il piano d'ammortamento del prestito in base al tasso d'interesse effettivo ed si effettuino le registrazioni contabili per l'esercizio x.</t>
  </si>
  <si>
    <t xml:space="preserve">esercizio </t>
  </si>
  <si>
    <t>x</t>
  </si>
  <si>
    <t>x+1</t>
  </si>
  <si>
    <t>x+2</t>
  </si>
  <si>
    <t>x+3</t>
  </si>
  <si>
    <t>x+4</t>
  </si>
  <si>
    <t xml:space="preserve">operazioni </t>
  </si>
  <si>
    <t xml:space="preserve">importo </t>
  </si>
  <si>
    <t xml:space="preserve">emissione </t>
  </si>
  <si>
    <t xml:space="preserve">interessi </t>
  </si>
  <si>
    <t xml:space="preserve">interessi + rimborso </t>
  </si>
  <si>
    <t xml:space="preserve">x+4 </t>
  </si>
  <si>
    <t xml:space="preserve">capitale iniziale </t>
  </si>
  <si>
    <t xml:space="preserve">rimborsi di capitale </t>
  </si>
  <si>
    <t xml:space="preserve">interessi pagati </t>
  </si>
  <si>
    <t xml:space="preserve">interessi effettivi </t>
  </si>
  <si>
    <t xml:space="preserve">differenza </t>
  </si>
  <si>
    <t xml:space="preserve">capitale fine esercizio </t>
  </si>
  <si>
    <t xml:space="preserve">emissione obbligazioni </t>
  </si>
  <si>
    <t xml:space="preserve">banca c/c </t>
  </si>
  <si>
    <t xml:space="preserve">Dare </t>
  </si>
  <si>
    <t xml:space="preserve">Avere </t>
  </si>
  <si>
    <t xml:space="preserve">prestito obbligazionario </t>
  </si>
  <si>
    <t xml:space="preserve">spese di emissione </t>
  </si>
  <si>
    <t xml:space="preserve">rilevazione interessi </t>
  </si>
  <si>
    <t xml:space="preserve">interessi passivi </t>
  </si>
  <si>
    <t>Dare</t>
  </si>
  <si>
    <t xml:space="preserve">disaggio di emissione </t>
  </si>
  <si>
    <t>costi di transazione</t>
  </si>
  <si>
    <t xml:space="preserve">Il debito finanziario prevede pagamenti annuali degli interessi al termine di ciascun esercizio ad un tasso del 10%, per una durata di cinque anni e </t>
  </si>
  <si>
    <t>importo nominale del prestito - costi di transazione e il disaggio di emissione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</si>
</sst>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zoomScale="132" zoomScaleNormal="132" workbookViewId="0">
      <selection activeCell="A5" sqref="A5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9" spans="1:15" x14ac:dyDescent="0.25">
      <c r="A9" s="1" t="s">
        <v>32</v>
      </c>
      <c r="D9">
        <f>1000000-950000</f>
        <v>50000</v>
      </c>
    </row>
    <row r="10" spans="1:15" x14ac:dyDescent="0.25">
      <c r="A10" s="1" t="s">
        <v>33</v>
      </c>
      <c r="D10">
        <v>40000</v>
      </c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9"/>
  <sheetViews>
    <sheetView tabSelected="1" zoomScale="120" zoomScaleNormal="120" workbookViewId="0">
      <selection activeCell="L14" sqref="L14"/>
    </sheetView>
  </sheetViews>
  <sheetFormatPr defaultRowHeight="15" x14ac:dyDescent="0.25"/>
  <cols>
    <col min="1" max="1" width="23.85546875" customWidth="1"/>
    <col min="2" max="2" width="13.140625" customWidth="1"/>
    <col min="3" max="4" width="12.140625" customWidth="1"/>
  </cols>
  <sheetData>
    <row r="2" spans="1:7" x14ac:dyDescent="0.25">
      <c r="A2" t="s">
        <v>5</v>
      </c>
      <c r="B2" t="s">
        <v>11</v>
      </c>
      <c r="C2" t="s">
        <v>12</v>
      </c>
    </row>
    <row r="3" spans="1:7" x14ac:dyDescent="0.25">
      <c r="A3" t="s">
        <v>6</v>
      </c>
      <c r="B3" t="s">
        <v>13</v>
      </c>
      <c r="C3" s="3">
        <v>910000</v>
      </c>
      <c r="E3" t="s">
        <v>35</v>
      </c>
    </row>
    <row r="4" spans="1:7" x14ac:dyDescent="0.25">
      <c r="A4" t="s">
        <v>6</v>
      </c>
      <c r="B4" t="s">
        <v>14</v>
      </c>
      <c r="C4" s="3">
        <v>-100000</v>
      </c>
      <c r="E4">
        <f>10%*1000000</f>
        <v>100000</v>
      </c>
    </row>
    <row r="5" spans="1:7" x14ac:dyDescent="0.25">
      <c r="A5" t="s">
        <v>7</v>
      </c>
      <c r="B5" t="s">
        <v>14</v>
      </c>
      <c r="C5" s="3">
        <v>-100000</v>
      </c>
    </row>
    <row r="6" spans="1:7" x14ac:dyDescent="0.25">
      <c r="A6" t="s">
        <v>8</v>
      </c>
      <c r="B6" t="s">
        <v>14</v>
      </c>
      <c r="C6" s="3">
        <v>-100000</v>
      </c>
    </row>
    <row r="7" spans="1:7" x14ac:dyDescent="0.25">
      <c r="A7" t="s">
        <v>9</v>
      </c>
      <c r="B7" t="s">
        <v>14</v>
      </c>
      <c r="C7" s="3">
        <v>-100000</v>
      </c>
    </row>
    <row r="8" spans="1:7" x14ac:dyDescent="0.25">
      <c r="A8" t="s">
        <v>10</v>
      </c>
      <c r="B8" t="s">
        <v>15</v>
      </c>
      <c r="C8" s="3">
        <v>-1100000</v>
      </c>
    </row>
    <row r="9" spans="1:7" x14ac:dyDescent="0.25">
      <c r="C9" s="4">
        <f>IRR(C3:C8)</f>
        <v>0.12529521161101687</v>
      </c>
    </row>
    <row r="10" spans="1:7" x14ac:dyDescent="0.25">
      <c r="C10" s="4"/>
    </row>
    <row r="11" spans="1:7" x14ac:dyDescent="0.25"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</row>
    <row r="12" spans="1:7" x14ac:dyDescent="0.25">
      <c r="A12" t="s">
        <v>6</v>
      </c>
      <c r="B12" s="3">
        <v>910000</v>
      </c>
      <c r="D12" s="3">
        <v>100000</v>
      </c>
      <c r="E12">
        <f>C9*910000</f>
        <v>114018.64256602534</v>
      </c>
      <c r="F12" s="3">
        <f>E12-D12</f>
        <v>14018.642566025344</v>
      </c>
      <c r="G12" s="3">
        <f>B12+F12</f>
        <v>924018.64256602537</v>
      </c>
    </row>
    <row r="13" spans="1:7" x14ac:dyDescent="0.25">
      <c r="A13" t="s">
        <v>7</v>
      </c>
      <c r="B13" s="3">
        <v>924018.64256602537</v>
      </c>
      <c r="D13" s="3">
        <v>100000</v>
      </c>
      <c r="E13">
        <f>C9*B13</f>
        <v>115775.11135283471</v>
      </c>
      <c r="F13" s="3">
        <f>E13-D13</f>
        <v>15775.111352834705</v>
      </c>
      <c r="G13" s="3">
        <f>B13+F13</f>
        <v>939793.75391886011</v>
      </c>
    </row>
    <row r="14" spans="1:7" x14ac:dyDescent="0.25">
      <c r="A14" t="s">
        <v>8</v>
      </c>
      <c r="B14" s="3">
        <f>G13</f>
        <v>939793.75391886011</v>
      </c>
      <c r="D14" s="3">
        <v>100000</v>
      </c>
      <c r="E14">
        <f>B14*C9</f>
        <v>117751.65726797549</v>
      </c>
      <c r="F14" s="3">
        <f>E14-D14</f>
        <v>17751.65726797549</v>
      </c>
      <c r="G14" s="3">
        <f>B14+F14</f>
        <v>957545.41118683561</v>
      </c>
    </row>
    <row r="15" spans="1:7" x14ac:dyDescent="0.25">
      <c r="A15" t="s">
        <v>9</v>
      </c>
      <c r="B15" s="3">
        <f>G14</f>
        <v>957545.41118683561</v>
      </c>
      <c r="D15" s="3">
        <v>100000</v>
      </c>
      <c r="E15">
        <f>C9*B15</f>
        <v>119975.85492181273</v>
      </c>
      <c r="F15" s="3">
        <f>E15-D15</f>
        <v>19975.85492181273</v>
      </c>
      <c r="G15" s="3">
        <f>B15+F15</f>
        <v>977521.26610864839</v>
      </c>
    </row>
    <row r="16" spans="1:7" x14ac:dyDescent="0.25">
      <c r="A16" t="s">
        <v>16</v>
      </c>
      <c r="B16" s="3">
        <f>G15</f>
        <v>977521.26610864839</v>
      </c>
      <c r="C16" s="3">
        <v>-1000000</v>
      </c>
      <c r="D16" s="3">
        <v>100000</v>
      </c>
      <c r="E16">
        <f>C9*B16</f>
        <v>122478.73389135223</v>
      </c>
      <c r="F16" s="3">
        <f>E16-D16</f>
        <v>22478.733891352225</v>
      </c>
      <c r="G16" s="3">
        <f>B16+F16+C16</f>
        <v>0</v>
      </c>
    </row>
    <row r="17" spans="1:6" x14ac:dyDescent="0.25">
      <c r="F17" s="3">
        <f>SUM(F12:F16)</f>
        <v>90000.000000000495</v>
      </c>
    </row>
    <row r="18" spans="1:6" x14ac:dyDescent="0.25">
      <c r="A18" t="s">
        <v>23</v>
      </c>
      <c r="C18" t="s">
        <v>25</v>
      </c>
      <c r="D18" t="s">
        <v>26</v>
      </c>
    </row>
    <row r="19" spans="1:6" x14ac:dyDescent="0.25">
      <c r="A19" t="s">
        <v>24</v>
      </c>
      <c r="C19" s="3">
        <v>950000</v>
      </c>
    </row>
    <row r="20" spans="1:6" x14ac:dyDescent="0.25">
      <c r="A20" t="s">
        <v>27</v>
      </c>
      <c r="D20" s="3">
        <v>950000</v>
      </c>
    </row>
    <row r="22" spans="1:6" x14ac:dyDescent="0.25">
      <c r="A22" t="s">
        <v>28</v>
      </c>
      <c r="C22" t="s">
        <v>25</v>
      </c>
    </row>
    <row r="23" spans="1:6" x14ac:dyDescent="0.25">
      <c r="A23" t="s">
        <v>27</v>
      </c>
      <c r="C23" s="3">
        <v>40000</v>
      </c>
    </row>
    <row r="24" spans="1:6" x14ac:dyDescent="0.25">
      <c r="A24" t="s">
        <v>24</v>
      </c>
      <c r="D24" s="3">
        <v>40000</v>
      </c>
    </row>
    <row r="26" spans="1:6" x14ac:dyDescent="0.25">
      <c r="A26" t="s">
        <v>29</v>
      </c>
      <c r="C26" t="s">
        <v>31</v>
      </c>
      <c r="D26" t="s">
        <v>26</v>
      </c>
    </row>
    <row r="27" spans="1:6" x14ac:dyDescent="0.25">
      <c r="A27" t="s">
        <v>30</v>
      </c>
      <c r="C27">
        <f>E12</f>
        <v>114018.64256602534</v>
      </c>
    </row>
    <row r="28" spans="1:6" x14ac:dyDescent="0.25">
      <c r="A28" t="s">
        <v>27</v>
      </c>
      <c r="D28" s="3">
        <f>F12</f>
        <v>14018.642566025344</v>
      </c>
    </row>
    <row r="29" spans="1:6" x14ac:dyDescent="0.25">
      <c r="A29" t="s">
        <v>24</v>
      </c>
      <c r="D29" s="3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2020-12-04T09:13:15Z</dcterms:created>
  <dcterms:modified xsi:type="dcterms:W3CDTF">2022-04-29T14:18:48Z</dcterms:modified>
</cp:coreProperties>
</file>