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0D3A31AE-4AC9-4056-879B-D1D02B175D65}" xr6:coauthVersionLast="47" xr6:coauthVersionMax="47" xr10:uidLastSave="{00000000-0000-0000-0000-000000000000}"/>
  <bookViews>
    <workbookView xWindow="-120" yWindow="-120" windowWidth="20730" windowHeight="11160" activeTab="1" xr2:uid="{016F536B-EE90-4AEA-A7B4-897C20143619}"/>
  </bookViews>
  <sheets>
    <sheet name="Es.2 2015" sheetId="1" r:id="rId1"/>
    <sheet name="Es. 2 20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2" l="1"/>
  <c r="A18" i="2"/>
  <c r="A20" i="2" s="1"/>
  <c r="D15" i="2"/>
  <c r="C14" i="2"/>
  <c r="E13" i="2"/>
  <c r="D10" i="2"/>
  <c r="K9" i="2"/>
  <c r="C14" i="1"/>
  <c r="G7" i="1"/>
  <c r="H7" i="1" s="1"/>
  <c r="I7" i="1" s="1"/>
  <c r="E6" i="1"/>
  <c r="C4" i="1"/>
  <c r="E4" i="1" s="1"/>
</calcChain>
</file>

<file path=xl/sharedStrings.xml><?xml version="1.0" encoding="utf-8"?>
<sst xmlns="http://schemas.openxmlformats.org/spreadsheetml/2006/main" count="67" uniqueCount="40">
  <si>
    <t xml:space="preserve">valore di emissione al corso secco </t>
  </si>
  <si>
    <t>100:75000=97,5: x</t>
  </si>
  <si>
    <t>x=(75000*97,5)/100</t>
  </si>
  <si>
    <t>Dare</t>
  </si>
  <si>
    <t>Avere</t>
  </si>
  <si>
    <t xml:space="preserve">Diversi </t>
  </si>
  <si>
    <t>a</t>
  </si>
  <si>
    <t>Banca c/c</t>
  </si>
  <si>
    <t>cedola semestrale</t>
  </si>
  <si>
    <t>Titoli</t>
  </si>
  <si>
    <t>corso secco</t>
  </si>
  <si>
    <t>corso tel quel</t>
  </si>
  <si>
    <t>Interessi su titoli</t>
  </si>
  <si>
    <t xml:space="preserve">interessi </t>
  </si>
  <si>
    <t xml:space="preserve">2) </t>
  </si>
  <si>
    <t xml:space="preserve">Banca c/c </t>
  </si>
  <si>
    <t>Interessi attivi su obbligazioni</t>
  </si>
  <si>
    <t>3)</t>
  </si>
  <si>
    <t xml:space="preserve">rateo </t>
  </si>
  <si>
    <t>rateo attivo</t>
  </si>
  <si>
    <t>interessi su obbligazioni</t>
  </si>
  <si>
    <t xml:space="preserve">Interessi su obbligazioni </t>
  </si>
  <si>
    <t xml:space="preserve">rateo attivo </t>
  </si>
  <si>
    <t>Interessi su obbligazioni</t>
  </si>
  <si>
    <t>in data 31/03</t>
  </si>
  <si>
    <t>vendono 20  obbligazioni a 99,2</t>
  </si>
  <si>
    <t xml:space="preserve">a costi e costi </t>
  </si>
  <si>
    <t>a costi ricavi e rimanenze</t>
  </si>
  <si>
    <t>dare</t>
  </si>
  <si>
    <t>avere</t>
  </si>
  <si>
    <t xml:space="preserve">interessi su titoli </t>
  </si>
  <si>
    <t>Interessi attivi su Titoli</t>
  </si>
  <si>
    <t>Plusvalenza da smobilizzo titoli</t>
  </si>
  <si>
    <t xml:space="preserve">Titoli </t>
  </si>
  <si>
    <t>Plusvalenza smobilizzo titoli</t>
  </si>
  <si>
    <t xml:space="preserve">cedola semestrale </t>
  </si>
  <si>
    <t>cedola di competenza del venditore</t>
  </si>
  <si>
    <t>costo d'acquisto</t>
  </si>
  <si>
    <t>prezzo di vendita</t>
  </si>
  <si>
    <t>plusvalenza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</si>
</sst>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F6EF-7C7E-491A-BA86-632AA2A98AC0}">
  <dimension ref="A1:I16"/>
  <sheetViews>
    <sheetView zoomScale="136" zoomScaleNormal="136" workbookViewId="0">
      <selection sqref="A1:XFD1048576"/>
    </sheetView>
  </sheetViews>
  <sheetFormatPr defaultRowHeight="15" x14ac:dyDescent="0.25"/>
  <sheetData>
    <row r="1" spans="1:9" x14ac:dyDescent="0.25">
      <c r="A1" t="s">
        <v>0</v>
      </c>
      <c r="E1">
        <v>97.5</v>
      </c>
    </row>
    <row r="3" spans="1:9" x14ac:dyDescent="0.25">
      <c r="A3" t="s">
        <v>1</v>
      </c>
    </row>
    <row r="4" spans="1:9" x14ac:dyDescent="0.25">
      <c r="A4" t="s">
        <v>2</v>
      </c>
      <c r="C4">
        <f>(75000*97.5)/100</f>
        <v>73125</v>
      </c>
      <c r="E4">
        <f>75000-C4</f>
        <v>1875</v>
      </c>
    </row>
    <row r="5" spans="1:9" x14ac:dyDescent="0.25">
      <c r="A5" s="1">
        <v>44722</v>
      </c>
      <c r="D5" t="s">
        <v>3</v>
      </c>
      <c r="E5" t="s">
        <v>4</v>
      </c>
    </row>
    <row r="6" spans="1:9" x14ac:dyDescent="0.25">
      <c r="A6" t="s">
        <v>5</v>
      </c>
      <c r="B6" t="s">
        <v>6</v>
      </c>
      <c r="C6" t="s">
        <v>7</v>
      </c>
      <c r="E6">
        <f>D7+D8</f>
        <v>74316.297999999995</v>
      </c>
      <c r="G6" t="s">
        <v>8</v>
      </c>
    </row>
    <row r="7" spans="1:9" x14ac:dyDescent="0.25">
      <c r="A7" t="s">
        <v>9</v>
      </c>
      <c r="D7">
        <v>73125</v>
      </c>
      <c r="E7" t="s">
        <v>10</v>
      </c>
      <c r="F7" s="2" t="s">
        <v>11</v>
      </c>
      <c r="G7">
        <f>75000*5%*6/12</f>
        <v>1875</v>
      </c>
      <c r="H7">
        <f>G7/181</f>
        <v>10.359116022099448</v>
      </c>
      <c r="I7">
        <f>H7*115</f>
        <v>1191.2983425414366</v>
      </c>
    </row>
    <row r="8" spans="1:9" x14ac:dyDescent="0.25">
      <c r="A8" t="s">
        <v>12</v>
      </c>
      <c r="D8">
        <v>1191.298</v>
      </c>
      <c r="E8" t="s">
        <v>13</v>
      </c>
      <c r="F8" s="2"/>
    </row>
    <row r="10" spans="1:9" x14ac:dyDescent="0.25">
      <c r="A10" t="s">
        <v>14</v>
      </c>
    </row>
    <row r="11" spans="1:9" x14ac:dyDescent="0.25">
      <c r="A11" s="1">
        <v>44788</v>
      </c>
      <c r="F11" t="s">
        <v>3</v>
      </c>
      <c r="G11" t="s">
        <v>4</v>
      </c>
    </row>
    <row r="12" spans="1:9" x14ac:dyDescent="0.25">
      <c r="A12" t="s">
        <v>15</v>
      </c>
      <c r="B12" t="s">
        <v>6</v>
      </c>
      <c r="C12" t="s">
        <v>16</v>
      </c>
      <c r="F12">
        <v>1875</v>
      </c>
      <c r="G12">
        <v>1875</v>
      </c>
    </row>
    <row r="14" spans="1:9" x14ac:dyDescent="0.25">
      <c r="A14" t="s">
        <v>17</v>
      </c>
      <c r="B14" t="s">
        <v>18</v>
      </c>
      <c r="C14">
        <f>(1875*138)/184</f>
        <v>1406.25</v>
      </c>
    </row>
    <row r="15" spans="1:9" x14ac:dyDescent="0.25">
      <c r="A15" s="1">
        <v>44926</v>
      </c>
      <c r="E15" t="s">
        <v>3</v>
      </c>
      <c r="F15" t="s">
        <v>4</v>
      </c>
    </row>
    <row r="16" spans="1:9" x14ac:dyDescent="0.25">
      <c r="A16" t="s">
        <v>19</v>
      </c>
      <c r="B16" t="s">
        <v>6</v>
      </c>
      <c r="C16" t="s">
        <v>20</v>
      </c>
      <c r="E16">
        <v>1406.25</v>
      </c>
      <c r="F16">
        <v>1406.25</v>
      </c>
    </row>
  </sheetData>
  <mergeCells count="1"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6D76-C3BD-40D6-A8BB-9B06BDF50B78}">
  <dimension ref="A1:L20"/>
  <sheetViews>
    <sheetView tabSelected="1" workbookViewId="0">
      <selection activeCell="C3" sqref="C3"/>
    </sheetView>
  </sheetViews>
  <sheetFormatPr defaultRowHeight="15" x14ac:dyDescent="0.25"/>
  <sheetData>
    <row r="1" spans="1:12" x14ac:dyDescent="0.25">
      <c r="A1" s="1">
        <v>44562</v>
      </c>
      <c r="E1" t="s">
        <v>3</v>
      </c>
      <c r="F1" t="s">
        <v>4</v>
      </c>
    </row>
    <row r="2" spans="1:12" x14ac:dyDescent="0.25">
      <c r="A2" t="s">
        <v>21</v>
      </c>
      <c r="C2" t="s">
        <v>6</v>
      </c>
      <c r="D2" t="s">
        <v>22</v>
      </c>
      <c r="E2">
        <v>1406.25</v>
      </c>
      <c r="F2">
        <v>1406.25</v>
      </c>
    </row>
    <row r="3" spans="1:12" x14ac:dyDescent="0.25">
      <c r="A3" s="1">
        <v>44607</v>
      </c>
      <c r="E3" t="s">
        <v>3</v>
      </c>
      <c r="F3" t="s">
        <v>4</v>
      </c>
    </row>
    <row r="4" spans="1:12" x14ac:dyDescent="0.25">
      <c r="A4" t="s">
        <v>15</v>
      </c>
      <c r="B4" t="s">
        <v>6</v>
      </c>
      <c r="C4" t="s">
        <v>23</v>
      </c>
      <c r="E4">
        <v>1875</v>
      </c>
      <c r="F4">
        <v>1875</v>
      </c>
    </row>
    <row r="7" spans="1:12" x14ac:dyDescent="0.25">
      <c r="A7" t="s">
        <v>24</v>
      </c>
      <c r="C7" t="s">
        <v>25</v>
      </c>
      <c r="H7" t="s">
        <v>24</v>
      </c>
    </row>
    <row r="8" spans="1:12" x14ac:dyDescent="0.25">
      <c r="A8" t="s">
        <v>26</v>
      </c>
      <c r="H8" t="s">
        <v>27</v>
      </c>
      <c r="K8" t="s">
        <v>28</v>
      </c>
      <c r="L8" t="s">
        <v>29</v>
      </c>
    </row>
    <row r="9" spans="1:12" x14ac:dyDescent="0.25">
      <c r="D9" t="s">
        <v>3</v>
      </c>
      <c r="E9" t="s">
        <v>4</v>
      </c>
      <c r="H9" t="s">
        <v>15</v>
      </c>
      <c r="I9" t="s">
        <v>6</v>
      </c>
      <c r="J9" t="s">
        <v>5</v>
      </c>
      <c r="K9">
        <f>SUM(L10:L11)</f>
        <v>19962</v>
      </c>
    </row>
    <row r="10" spans="1:12" x14ac:dyDescent="0.25">
      <c r="A10" t="s">
        <v>7</v>
      </c>
      <c r="B10" t="s">
        <v>6</v>
      </c>
      <c r="C10" t="s">
        <v>5</v>
      </c>
      <c r="D10">
        <f>SUM(E11:E13)</f>
        <v>19962</v>
      </c>
      <c r="J10" t="s">
        <v>30</v>
      </c>
      <c r="L10">
        <v>122</v>
      </c>
    </row>
    <row r="11" spans="1:12" x14ac:dyDescent="0.25">
      <c r="C11" t="s">
        <v>9</v>
      </c>
      <c r="E11">
        <v>19500</v>
      </c>
      <c r="J11" t="s">
        <v>9</v>
      </c>
      <c r="L11">
        <v>19840</v>
      </c>
    </row>
    <row r="12" spans="1:12" x14ac:dyDescent="0.25">
      <c r="C12" t="s">
        <v>31</v>
      </c>
      <c r="E12">
        <v>122</v>
      </c>
      <c r="H12" s="1">
        <v>44926</v>
      </c>
      <c r="K12" t="s">
        <v>3</v>
      </c>
      <c r="L12" t="s">
        <v>4</v>
      </c>
    </row>
    <row r="13" spans="1:12" x14ac:dyDescent="0.25">
      <c r="C13" t="s">
        <v>32</v>
      </c>
      <c r="E13">
        <f>A20</f>
        <v>340</v>
      </c>
      <c r="H13" t="s">
        <v>33</v>
      </c>
      <c r="I13" t="s">
        <v>6</v>
      </c>
      <c r="J13" t="s">
        <v>34</v>
      </c>
      <c r="K13">
        <v>340</v>
      </c>
      <c r="L13">
        <v>340</v>
      </c>
    </row>
    <row r="14" spans="1:12" x14ac:dyDescent="0.25">
      <c r="A14" t="s">
        <v>35</v>
      </c>
      <c r="C14">
        <f>1000*20*5%*6/12</f>
        <v>500</v>
      </c>
    </row>
    <row r="15" spans="1:12" x14ac:dyDescent="0.25">
      <c r="A15" t="s">
        <v>36</v>
      </c>
      <c r="D15">
        <f>(500*44)/181</f>
        <v>121.54696132596685</v>
      </c>
      <c r="E15">
        <v>122</v>
      </c>
    </row>
    <row r="18" spans="1:4" x14ac:dyDescent="0.25">
      <c r="A18">
        <f>(20000*97.5)/100</f>
        <v>19500</v>
      </c>
      <c r="B18" t="s">
        <v>37</v>
      </c>
      <c r="D18">
        <v>97.5</v>
      </c>
    </row>
    <row r="19" spans="1:4" x14ac:dyDescent="0.25">
      <c r="A19">
        <f>(20000*99.2)/100</f>
        <v>19840</v>
      </c>
      <c r="B19" t="s">
        <v>38</v>
      </c>
      <c r="D19">
        <v>99.2</v>
      </c>
    </row>
    <row r="20" spans="1:4" x14ac:dyDescent="0.25">
      <c r="A20">
        <f>19840-A18</f>
        <v>340</v>
      </c>
      <c r="B2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Es.2 2015</vt:lpstr>
      <vt:lpstr>Es. 2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2022-05-06T06:16:33Z</dcterms:created>
  <dcterms:modified xsi:type="dcterms:W3CDTF">2022-05-06T07:39:43Z</dcterms:modified>
</cp:coreProperties>
</file>