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<sst xmlns="http://schemas.openxmlformats.org/spreadsheetml/2006/main" count="14" uniqueCount="9">
  <si>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nm</t>
  </si>
  <si>
    <t>α</t>
  </si>
  <si>
    <t>β</t>
  </si>
  <si>
    <t>coil.</t>
  </si>
  <si>
    <t>Model spectra for use in peptide secondary structure estimation</t>
  </si>
  <si>
    <t>calc spec</t>
  </si>
  <si>
    <t>measured spec</t>
  </si>
  <si>
    <t>% contrib.</t>
  </si>
  <si>
    <t>TOTAL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</si>
</sst>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30"/>
      <name val="Calibri"/>
      <family val="2"/>
    </font>
    <font>
      <b/>
      <sz val="9.6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3399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47" fillId="32" borderId="0" xfId="0" applyFont="1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Composite spectrum</a:t>
            </a:r>
          </a:p>
        </c:rich>
      </c:tx>
      <c:layout>
        <c:manualLayout>
          <c:xMode val="factor"/>
          <c:yMode val="factor"/>
          <c:x val="-0.003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75"/>
          <c:y val="0.0635"/>
          <c:w val="0.60625"/>
          <c:h val="0.97275"/>
        </c:manualLayout>
      </c:layout>
      <c:scatterChart>
        <c:scatterStyle val="smoothMarker"/>
        <c:varyColors val="0"/>
        <c:ser>
          <c:idx val="0"/>
          <c:order val="0"/>
          <c:tx>
            <c:v>Composite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Sheet1!$O$5:$O$25</c:f>
              <c:numCache/>
            </c:numRef>
          </c:xVal>
          <c:yVal>
            <c:numRef>
              <c:f>Sheet1!$P$5:$P$25</c:f>
              <c:numCache/>
            </c:numRef>
          </c:yVal>
          <c:smooth val="1"/>
        </c:ser>
        <c:axId val="2552027"/>
        <c:axId val="31664028"/>
      </c:scatterChart>
      <c:valAx>
        <c:axId val="2552027"/>
        <c:scaling>
          <c:orientation val="minMax"/>
          <c:max val="240"/>
          <c:min val="1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64028"/>
        <c:crossesAt val="-40"/>
        <c:crossBetween val="midCat"/>
        <c:dispUnits/>
        <c:majorUnit val="20"/>
      </c:valAx>
      <c:valAx>
        <c:axId val="31664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027"/>
        <c:crossesAt val="18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48075"/>
          <c:w val="0.1145"/>
          <c:h val="0.1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Model spectra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5475"/>
          <c:w val="0.71575"/>
          <c:h val="0.7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Sheet1!$A$4:$A$24</c:f>
              <c:numCache/>
            </c:numRef>
          </c:xVal>
          <c:yVal>
            <c:numRef>
              <c:f>Sheet1!$B$4:$B$24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Sheet1!$A$4:$A$24</c:f>
              <c:numCache/>
            </c:numRef>
          </c:xVal>
          <c:yVal>
            <c:numRef>
              <c:f>Sheet1!$C$4:$C$24</c:f>
              <c:numCache/>
            </c:numRef>
          </c:yVal>
          <c:smooth val="1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coil.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Sheet1!$A$4:$A$24</c:f>
              <c:numCache/>
            </c:numRef>
          </c:xVal>
          <c:yVal>
            <c:numRef>
              <c:f>Sheet1!$D$4:$D$24</c:f>
              <c:numCache/>
            </c:numRef>
          </c:yVal>
          <c:smooth val="1"/>
        </c:ser>
        <c:axId val="44895901"/>
        <c:axId val="32552414"/>
      </c:scatterChart>
      <c:valAx>
        <c:axId val="44895901"/>
        <c:scaling>
          <c:orientation val="minMax"/>
          <c:max val="240"/>
          <c:min val="1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λ (nm)</a:t>
                </a:r>
              </a:p>
            </c:rich>
          </c:tx>
          <c:layout>
            <c:manualLayout>
              <c:xMode val="factor"/>
              <c:yMode val="factor"/>
              <c:x val="0.0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2414"/>
        <c:crosses val="autoZero"/>
        <c:crossBetween val="midCat"/>
        <c:dispUnits/>
      </c:valAx>
      <c:valAx>
        <c:axId val="32552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residue ellipticity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(deg*cm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2/dmol x10-3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959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4175"/>
          <c:w val="0.1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5</xdr:row>
      <xdr:rowOff>38100</xdr:rowOff>
    </xdr:from>
    <xdr:to>
      <xdr:col>28</xdr:col>
      <xdr:colOff>66675</xdr:colOff>
      <xdr:row>19</xdr:row>
      <xdr:rowOff>171450</xdr:rowOff>
    </xdr:to>
    <xdr:graphicFrame>
      <xdr:nvGraphicFramePr>
        <xdr:cNvPr id="1" name="Grafico 4"/>
        <xdr:cNvGraphicFramePr/>
      </xdr:nvGraphicFramePr>
      <xdr:xfrm>
        <a:off x="13344525" y="971550"/>
        <a:ext cx="6296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6</xdr:row>
      <xdr:rowOff>19050</xdr:rowOff>
    </xdr:from>
    <xdr:to>
      <xdr:col>11</xdr:col>
      <xdr:colOff>495300</xdr:colOff>
      <xdr:row>22</xdr:row>
      <xdr:rowOff>142875</xdr:rowOff>
    </xdr:to>
    <xdr:graphicFrame>
      <xdr:nvGraphicFramePr>
        <xdr:cNvPr id="2" name="Chart 1"/>
        <xdr:cNvGraphicFramePr/>
      </xdr:nvGraphicFramePr>
      <xdr:xfrm>
        <a:off x="2628900" y="1133475"/>
        <a:ext cx="45720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2" zoomScaleNormal="82" zoomScalePageLayoutView="0" workbookViewId="0" topLeftCell="A1">
      <selection activeCell="H4" sqref="H4"/>
    </sheetView>
  </sheetViews>
  <sheetFormatPr defaultColWidth="9.140625" defaultRowHeight="15"/>
  <cols>
    <col min="1" max="11" width="9.140625" style="1" customWidth="1"/>
    <col min="12" max="12" width="13.57421875" style="1" customWidth="1"/>
    <col min="13" max="13" width="15.00390625" style="1" customWidth="1"/>
    <col min="14" max="14" width="16.140625" style="6" customWidth="1"/>
    <col min="15" max="15" width="11.421875" style="1" customWidth="1"/>
    <col min="16" max="16" width="12.8515625" style="1" customWidth="1"/>
    <col min="17" max="17" width="15.28125" style="1" customWidth="1"/>
    <col min="18" max="18" width="11.421875" style="1" customWidth="1"/>
    <col min="19" max="19" width="13.00390625" style="1" customWidth="1"/>
    <col min="20" max="20" width="11.140625" style="1" customWidth="1"/>
    <col min="21" max="16384" width="9.140625" style="1" customWidth="1"/>
  </cols>
  <sheetData>
    <row r="1" spans="12:20" ht="14.25">
      <c r="L1" s="9" t="s">
        <v>7</v>
      </c>
      <c r="M1" s="9" t="s">
        <v>7</v>
      </c>
      <c r="N1" s="9" t="s">
        <v>7</v>
      </c>
      <c r="O1" s="9"/>
      <c r="P1" s="9"/>
      <c r="Q1" s="9"/>
      <c r="R1" s="9"/>
      <c r="S1" s="9"/>
      <c r="T1" s="9"/>
    </row>
    <row r="2" spans="5:20" ht="15" thickBot="1">
      <c r="E2" s="1" t="s">
        <v>4</v>
      </c>
      <c r="L2" s="3" t="s">
        <v>1</v>
      </c>
      <c r="M2" s="2" t="s">
        <v>2</v>
      </c>
      <c r="N2" s="2" t="s">
        <v>3</v>
      </c>
      <c r="O2" s="2"/>
      <c r="P2" s="2"/>
      <c r="Q2" s="2"/>
      <c r="R2" s="12"/>
      <c r="S2" s="2"/>
      <c r="T2" s="2"/>
    </row>
    <row r="3" spans="1:20" s="2" customFormat="1" ht="15" thickBot="1" thickTop="1">
      <c r="A3" s="2" t="s">
        <v>0</v>
      </c>
      <c r="B3" s="3" t="s">
        <v>1</v>
      </c>
      <c r="C3" s="2" t="s">
        <v>2</v>
      </c>
      <c r="D3" s="2" t="s">
        <v>3</v>
      </c>
      <c r="H3" s="4"/>
      <c r="L3" s="13">
        <v>88</v>
      </c>
      <c r="M3" s="14">
        <v>0</v>
      </c>
      <c r="N3" s="15">
        <v>12</v>
      </c>
      <c r="O3" s="11"/>
      <c r="P3" s="11"/>
      <c r="Q3" s="11"/>
      <c r="R3" s="13"/>
      <c r="S3" s="14"/>
      <c r="T3" s="15"/>
    </row>
    <row r="4" spans="1:17" ht="15" thickTop="1">
      <c r="A4" s="1">
        <v>190</v>
      </c>
      <c r="B4" s="1">
        <v>70.9</v>
      </c>
      <c r="C4" s="1">
        <v>19.8</v>
      </c>
      <c r="D4" s="1">
        <v>-22</v>
      </c>
      <c r="M4" s="5"/>
      <c r="N4" s="7"/>
      <c r="O4" s="2">
        <v>0</v>
      </c>
      <c r="P4" s="9" t="s">
        <v>5</v>
      </c>
      <c r="Q4" s="2" t="s">
        <v>6</v>
      </c>
    </row>
    <row r="5" spans="1:18" ht="14.25">
      <c r="A5" s="1">
        <v>192.5</v>
      </c>
      <c r="B5" s="1">
        <v>64.4</v>
      </c>
      <c r="C5" s="1">
        <v>27.7</v>
      </c>
      <c r="D5" s="1">
        <v>-28.3</v>
      </c>
      <c r="L5" s="1" t="s">
        <v>8</v>
      </c>
      <c r="M5" s="5">
        <f>SUM(L3:T3)</f>
        <v>100</v>
      </c>
      <c r="N5" s="7"/>
      <c r="O5" s="1">
        <v>190</v>
      </c>
      <c r="P5" s="10">
        <f>((B4*L$3)+(C4*M$3)+(D4*N$3)+(E4*O$3)+(F4*P$3)+(G4*Q$3)+(H4*R$3)+(I4*S$3)+(J4*T$3))/100</f>
        <v>59.75200000000001</v>
      </c>
      <c r="Q5" s="8">
        <v>0</v>
      </c>
      <c r="R5" s="1">
        <f>Q5/2</f>
        <v>0</v>
      </c>
    </row>
    <row r="6" spans="1:18" ht="14.25">
      <c r="A6" s="1">
        <v>195</v>
      </c>
      <c r="B6" s="1">
        <v>53.6</v>
      </c>
      <c r="C6" s="1">
        <v>32.5</v>
      </c>
      <c r="D6" s="1">
        <v>-33.3</v>
      </c>
      <c r="M6" s="16"/>
      <c r="N6" s="7"/>
      <c r="O6" s="1">
        <v>192.5</v>
      </c>
      <c r="P6" s="10">
        <f>((B5*L$3)+(C5*M$3)+(D5*N$3)+(E5*O$3)+(F5*P$3)+(G5*Q$3)+(H5*R$3)+(I5*S$3)+(J5*T$3))/100</f>
        <v>53.276</v>
      </c>
      <c r="Q6" s="8">
        <v>-1.25</v>
      </c>
      <c r="R6" s="1">
        <f aca="true" t="shared" si="0" ref="R6:R25">Q6/2</f>
        <v>-0.625</v>
      </c>
    </row>
    <row r="7" spans="1:18" ht="14.25">
      <c r="A7" s="1">
        <v>197.5</v>
      </c>
      <c r="B7" s="1">
        <v>30.7</v>
      </c>
      <c r="C7" s="1">
        <v>32.5</v>
      </c>
      <c r="D7" s="1">
        <v>-36.5</v>
      </c>
      <c r="M7" s="5"/>
      <c r="N7" s="7"/>
      <c r="O7" s="1">
        <v>195</v>
      </c>
      <c r="P7" s="10">
        <f>((B6*L$3)+(C6*M$3)+(D6*N$3)+(E6*O$3)+(F6*P$3)+(G6*Q$3)+(H6*R$3)+(I6*S$3)+(J6*T$3))/100</f>
        <v>43.172</v>
      </c>
      <c r="Q7" s="8">
        <v>-2.5</v>
      </c>
      <c r="R7" s="1">
        <f t="shared" si="0"/>
        <v>-1.25</v>
      </c>
    </row>
    <row r="8" spans="1:18" ht="14.25">
      <c r="A8" s="1">
        <v>200</v>
      </c>
      <c r="B8" s="1">
        <v>5.2</v>
      </c>
      <c r="C8" s="1">
        <v>25.3</v>
      </c>
      <c r="D8" s="1">
        <v>-34.1</v>
      </c>
      <c r="M8" s="5"/>
      <c r="N8" s="7"/>
      <c r="O8" s="1">
        <v>197.5</v>
      </c>
      <c r="P8" s="10">
        <f>((B7*L$3)+(C7*M$3)+(D7*N$3)+(E7*O$3)+(F7*P$3)+(G7*Q$3)+(H7*R$3)+(I7*S$3)+(J7*T$3))/100</f>
        <v>22.636</v>
      </c>
      <c r="Q8" s="8">
        <v>-4.85</v>
      </c>
      <c r="R8" s="1">
        <f t="shared" si="0"/>
        <v>-2.425</v>
      </c>
    </row>
    <row r="9" spans="1:18" ht="14.25">
      <c r="A9" s="1">
        <v>202.5</v>
      </c>
      <c r="B9" s="1">
        <v>-14.2</v>
      </c>
      <c r="C9" s="1">
        <v>16.6</v>
      </c>
      <c r="D9" s="1">
        <v>-27.4</v>
      </c>
      <c r="M9" s="5"/>
      <c r="N9" s="7"/>
      <c r="O9" s="1">
        <v>200</v>
      </c>
      <c r="P9" s="10">
        <f>((B8*L$3)+(C8*M$3)+(D8*N$3)+(E8*O$3)+(F8*P$3)+(G8*Q$3)+(H8*R$3)+(I8*S$3)+(J8*T$3))/100</f>
        <v>0.48399999999999976</v>
      </c>
      <c r="Q9" s="8">
        <v>-6.2</v>
      </c>
      <c r="R9" s="1">
        <f t="shared" si="0"/>
        <v>-3.1</v>
      </c>
    </row>
    <row r="10" spans="1:18" ht="14.25">
      <c r="A10" s="1">
        <f>(A9+2.5)</f>
        <v>205</v>
      </c>
      <c r="B10" s="1">
        <v>-28.2</v>
      </c>
      <c r="C10" s="1">
        <v>7.7</v>
      </c>
      <c r="D10" s="1">
        <v>-18.8</v>
      </c>
      <c r="M10" s="5"/>
      <c r="N10" s="7"/>
      <c r="O10" s="1">
        <v>202.5</v>
      </c>
      <c r="P10" s="10">
        <f>((B9*L$3)+(C9*M$3)+(D9*N$3)+(E9*O$3)+(F9*P$3)+(G9*Q$3)+(H9*R$3)+(I9*S$3)+(J9*T$3))/100</f>
        <v>-15.783999999999999</v>
      </c>
      <c r="Q10" s="8">
        <v>-6.5</v>
      </c>
      <c r="R10" s="1">
        <f t="shared" si="0"/>
        <v>-3.25</v>
      </c>
    </row>
    <row r="11" spans="1:18" ht="14.25">
      <c r="A11" s="1">
        <f>A10+2.5</f>
        <v>207.5</v>
      </c>
      <c r="B11" s="1">
        <v>-33.8</v>
      </c>
      <c r="C11" s="1">
        <v>-1</v>
      </c>
      <c r="D11" s="1">
        <v>-10</v>
      </c>
      <c r="M11" s="5"/>
      <c r="N11" s="7"/>
      <c r="O11" s="1">
        <f>(O10+2.5)</f>
        <v>205</v>
      </c>
      <c r="P11" s="10">
        <f>((B10*L$3)+(C10*M$3)+(D10*N$3)+(E10*O$3)+(F10*P$3)+(G10*Q$3)+(H10*R$3)+(I10*S$3)+(J10*T$3))/100</f>
        <v>-27.072</v>
      </c>
      <c r="Q11" s="8">
        <v>-6</v>
      </c>
      <c r="R11" s="1">
        <f t="shared" si="0"/>
        <v>-3</v>
      </c>
    </row>
    <row r="12" spans="1:18" ht="14.25">
      <c r="A12" s="1">
        <f aca="true" t="shared" si="1" ref="A12:A23">A11+2.5</f>
        <v>210</v>
      </c>
      <c r="B12" s="1">
        <v>-32.3</v>
      </c>
      <c r="C12" s="1">
        <v>-6.8</v>
      </c>
      <c r="D12" s="1">
        <v>-3.6</v>
      </c>
      <c r="M12" s="5"/>
      <c r="N12" s="7"/>
      <c r="O12" s="1">
        <f>O11+2.5</f>
        <v>207.5</v>
      </c>
      <c r="P12" s="10">
        <f>((B11*L$3)+(C11*M$3)+(D11*N$3)+(E11*O$3)+(F11*P$3)+(G11*Q$3)+(H11*R$3)+(I11*S$3)+(J11*T$3))/100</f>
        <v>-30.943999999999996</v>
      </c>
      <c r="Q12" s="8">
        <v>-4.9</v>
      </c>
      <c r="R12" s="1">
        <f t="shared" si="0"/>
        <v>-2.45</v>
      </c>
    </row>
    <row r="13" spans="1:18" ht="14.25">
      <c r="A13" s="1">
        <f t="shared" si="1"/>
        <v>212.5</v>
      </c>
      <c r="B13" s="1">
        <v>-30.5</v>
      </c>
      <c r="C13" s="1">
        <v>-10.3</v>
      </c>
      <c r="D13" s="1">
        <v>0.2</v>
      </c>
      <c r="M13" s="5"/>
      <c r="N13" s="7"/>
      <c r="O13" s="1">
        <f aca="true" t="shared" si="2" ref="O13:O24">O12+2.5</f>
        <v>210</v>
      </c>
      <c r="P13" s="10">
        <f>((B12*L$3)+(C12*M$3)+(D12*N$3)+(E12*O$3)+(F12*P$3)+(G12*Q$3)+(H12*R$3)+(I12*S$3)+(J12*T$3))/100</f>
        <v>-28.855999999999995</v>
      </c>
      <c r="Q13" s="8">
        <v>-3.5</v>
      </c>
      <c r="R13" s="1">
        <f t="shared" si="0"/>
        <v>-1.75</v>
      </c>
    </row>
    <row r="14" spans="1:18" ht="14.25">
      <c r="A14" s="1">
        <f t="shared" si="1"/>
        <v>215</v>
      </c>
      <c r="B14" s="1">
        <v>-30.4</v>
      </c>
      <c r="C14" s="1">
        <v>-12.1</v>
      </c>
      <c r="D14" s="1">
        <v>2.1</v>
      </c>
      <c r="M14" s="5"/>
      <c r="N14" s="7"/>
      <c r="O14" s="1">
        <f t="shared" si="2"/>
        <v>212.5</v>
      </c>
      <c r="P14" s="10">
        <f>((B13*L$3)+(C13*M$3)+(D13*N$3)+(E13*O$3)+(F13*P$3)+(G13*Q$3)+(H13*R$3)+(I13*S$3)+(J13*T$3))/100</f>
        <v>-26.816</v>
      </c>
      <c r="Q14" s="8">
        <v>-2.5</v>
      </c>
      <c r="R14" s="1">
        <f t="shared" si="0"/>
        <v>-1.25</v>
      </c>
    </row>
    <row r="15" spans="1:18" ht="14.25">
      <c r="A15" s="1">
        <f t="shared" si="1"/>
        <v>217.5</v>
      </c>
      <c r="B15" s="1">
        <v>-31.4</v>
      </c>
      <c r="C15" s="1">
        <v>-12.4</v>
      </c>
      <c r="D15" s="1">
        <v>3.1</v>
      </c>
      <c r="M15" s="5"/>
      <c r="N15" s="7"/>
      <c r="O15" s="1">
        <f t="shared" si="2"/>
        <v>215</v>
      </c>
      <c r="P15" s="10">
        <f>((B14*L$3)+(C14*M$3)+(D14*N$3)+(E14*O$3)+(F14*P$3)+(G14*Q$3)+(H14*R$3)+(I14*S$3)+(J14*T$3))/100</f>
        <v>-26.5</v>
      </c>
      <c r="Q15" s="8">
        <v>-2.2</v>
      </c>
      <c r="R15" s="1">
        <f t="shared" si="0"/>
        <v>-1.1</v>
      </c>
    </row>
    <row r="16" spans="1:18" ht="14.25">
      <c r="A16" s="1">
        <f t="shared" si="1"/>
        <v>220</v>
      </c>
      <c r="B16" s="1">
        <v>-32.5</v>
      </c>
      <c r="C16" s="1">
        <v>-11.7</v>
      </c>
      <c r="D16" s="1">
        <v>3</v>
      </c>
      <c r="M16" s="5"/>
      <c r="N16" s="7"/>
      <c r="O16" s="1">
        <f t="shared" si="2"/>
        <v>217.5</v>
      </c>
      <c r="P16" s="10">
        <f>((B15*L$3)+(C15*M$3)+(D15*N$3)+(E15*O$3)+(F15*P$3)+(G15*Q$3)+(H15*R$3)+(I15*S$3)+(J15*T$3))/100</f>
        <v>-27.26</v>
      </c>
      <c r="Q16" s="8">
        <v>-2</v>
      </c>
      <c r="R16" s="1">
        <f t="shared" si="0"/>
        <v>-1</v>
      </c>
    </row>
    <row r="17" spans="1:18" ht="14.25">
      <c r="A17" s="1">
        <f t="shared" si="1"/>
        <v>222.5</v>
      </c>
      <c r="B17" s="1">
        <v>-32.2</v>
      </c>
      <c r="C17" s="1">
        <v>-10.2</v>
      </c>
      <c r="D17" s="1">
        <v>2.3</v>
      </c>
      <c r="M17" s="5"/>
      <c r="N17" s="7"/>
      <c r="O17" s="1">
        <f t="shared" si="2"/>
        <v>220</v>
      </c>
      <c r="P17" s="10">
        <f>((B16*L$3)+(C16*M$3)+(D16*N$3)+(E16*O$3)+(F16*P$3)+(G16*Q$3)+(H16*R$3)+(I16*S$3)+(J16*T$3))/100</f>
        <v>-28.24</v>
      </c>
      <c r="Q17" s="8">
        <v>-1.8</v>
      </c>
      <c r="R17" s="1">
        <f t="shared" si="0"/>
        <v>-0.9</v>
      </c>
    </row>
    <row r="18" spans="1:18" ht="14.25">
      <c r="A18" s="1">
        <f t="shared" si="1"/>
        <v>225</v>
      </c>
      <c r="B18" s="1">
        <v>-29.7</v>
      </c>
      <c r="C18" s="1">
        <v>-8.5</v>
      </c>
      <c r="D18" s="1">
        <v>1.5</v>
      </c>
      <c r="M18" s="5"/>
      <c r="N18" s="7"/>
      <c r="O18" s="1">
        <f t="shared" si="2"/>
        <v>222.5</v>
      </c>
      <c r="P18" s="10">
        <f>((B17*L$3)+(C17*M$3)+(D17*N$3)+(E17*O$3)+(F17*P$3)+(G17*Q$3)+(H17*R$3)+(I17*S$3)+(J17*T$3))/100</f>
        <v>-28.060000000000006</v>
      </c>
      <c r="Q18" s="8">
        <v>-1.9</v>
      </c>
      <c r="R18" s="1">
        <f t="shared" si="0"/>
        <v>-0.95</v>
      </c>
    </row>
    <row r="19" spans="1:18" ht="14.25">
      <c r="A19" s="1">
        <f t="shared" si="1"/>
        <v>227.5</v>
      </c>
      <c r="B19" s="1">
        <v>-25.4</v>
      </c>
      <c r="C19" s="1">
        <v>-6.5</v>
      </c>
      <c r="D19" s="1">
        <v>0.8</v>
      </c>
      <c r="M19" s="5"/>
      <c r="N19" s="7"/>
      <c r="O19" s="1">
        <f t="shared" si="2"/>
        <v>225</v>
      </c>
      <c r="P19" s="10">
        <f>((B18*L$3)+(C18*M$3)+(D18*N$3)+(E18*O$3)+(F18*P$3)+(G18*Q$3)+(H18*R$3)+(I18*S$3)+(J18*T$3))/100</f>
        <v>-25.956</v>
      </c>
      <c r="Q19" s="8">
        <v>-1.8</v>
      </c>
      <c r="R19" s="1">
        <f t="shared" si="0"/>
        <v>-0.9</v>
      </c>
    </row>
    <row r="20" spans="1:18" ht="14.25">
      <c r="A20" s="1">
        <f t="shared" si="1"/>
        <v>230</v>
      </c>
      <c r="B20" s="1">
        <v>-19.2</v>
      </c>
      <c r="C20" s="1">
        <v>-5.1</v>
      </c>
      <c r="D20" s="1">
        <v>0.3</v>
      </c>
      <c r="M20" s="5"/>
      <c r="N20" s="7"/>
      <c r="O20" s="1">
        <f t="shared" si="2"/>
        <v>227.5</v>
      </c>
      <c r="P20" s="10">
        <f>((B19*L$3)+(C19*M$3)+(D19*N$3)+(E19*O$3)+(F19*P$3)+(G19*Q$3)+(H19*R$3)+(I19*S$3)+(J19*T$3))/100</f>
        <v>-22.256</v>
      </c>
      <c r="Q20" s="8">
        <v>-1.5</v>
      </c>
      <c r="R20" s="1">
        <f t="shared" si="0"/>
        <v>-0.75</v>
      </c>
    </row>
    <row r="21" spans="1:18" ht="14.25">
      <c r="A21" s="1">
        <f t="shared" si="1"/>
        <v>232.5</v>
      </c>
      <c r="B21" s="1">
        <v>-12.6</v>
      </c>
      <c r="C21" s="1">
        <v>-3.7</v>
      </c>
      <c r="D21" s="1">
        <v>0</v>
      </c>
      <c r="M21" s="5"/>
      <c r="N21" s="7"/>
      <c r="O21" s="1">
        <f t="shared" si="2"/>
        <v>230</v>
      </c>
      <c r="P21" s="10">
        <f>((B20*L$3)+(C20*M$3)+(D20*N$3)+(E20*O$3)+(F20*P$3)+(G20*Q$3)+(H20*R$3)+(I20*S$3)+(J20*T$3))/100</f>
        <v>-16.86</v>
      </c>
      <c r="Q21" s="8">
        <v>-1.4</v>
      </c>
      <c r="R21" s="1">
        <f t="shared" si="0"/>
        <v>-0.7</v>
      </c>
    </row>
    <row r="22" spans="1:18" ht="14.25">
      <c r="A22" s="1">
        <f t="shared" si="1"/>
        <v>235</v>
      </c>
      <c r="B22" s="1">
        <v>-7.5</v>
      </c>
      <c r="C22" s="1">
        <v>-2.7</v>
      </c>
      <c r="D22" s="1">
        <v>0</v>
      </c>
      <c r="M22" s="5"/>
      <c r="N22" s="7"/>
      <c r="O22" s="1">
        <f t="shared" si="2"/>
        <v>232.5</v>
      </c>
      <c r="P22" s="10">
        <f>((B21*L$3)+(C21*M$3)+(D21*N$3)+(E21*O$3)+(F21*P$3)+(G21*Q$3)+(H21*R$3)+(I21*S$3)+(J21*T$3))/100</f>
        <v>-11.088</v>
      </c>
      <c r="Q22" s="8">
        <v>-1.2</v>
      </c>
      <c r="R22" s="1">
        <f t="shared" si="0"/>
        <v>-0.6</v>
      </c>
    </row>
    <row r="23" spans="1:18" ht="14.25">
      <c r="A23" s="1">
        <f t="shared" si="1"/>
        <v>237.5</v>
      </c>
      <c r="B23" s="1">
        <v>-4.7</v>
      </c>
      <c r="C23" s="1">
        <v>-1.8</v>
      </c>
      <c r="D23" s="1">
        <v>0</v>
      </c>
      <c r="M23" s="5"/>
      <c r="N23" s="7"/>
      <c r="O23" s="1">
        <f t="shared" si="2"/>
        <v>235</v>
      </c>
      <c r="P23" s="10">
        <f>((B22*L$3)+(C22*M$3)+(D22*N$3)+(E22*O$3)+(F22*P$3)+(G22*Q$3)+(H22*R$3)+(I22*S$3)+(J22*T$3))/100</f>
        <v>-6.6</v>
      </c>
      <c r="Q23" s="8">
        <v>-1</v>
      </c>
      <c r="R23" s="1">
        <f t="shared" si="0"/>
        <v>-0.5</v>
      </c>
    </row>
    <row r="24" spans="1:18" ht="14.25">
      <c r="A24" s="1">
        <f>A23+2.5</f>
        <v>240</v>
      </c>
      <c r="B24" s="1">
        <v>-2.6</v>
      </c>
      <c r="C24" s="1">
        <v>-1.1</v>
      </c>
      <c r="D24" s="1">
        <v>0</v>
      </c>
      <c r="M24" s="5"/>
      <c r="N24" s="7"/>
      <c r="O24" s="1">
        <f t="shared" si="2"/>
        <v>237.5</v>
      </c>
      <c r="P24" s="10">
        <f>((B23*L$3)+(C23*M$3)+(D23*N$3)+(E23*O$3)+(F23*P$3)+(G23*Q$3)+(H23*R$3)+(I23*S$3)+(J23*T$3))/100</f>
        <v>-4.136</v>
      </c>
      <c r="Q24" s="8">
        <v>-0.5</v>
      </c>
      <c r="R24" s="1">
        <f t="shared" si="0"/>
        <v>-0.25</v>
      </c>
    </row>
    <row r="25" spans="15:18" ht="14.25">
      <c r="O25" s="1">
        <f>O24+2.5</f>
        <v>240</v>
      </c>
      <c r="P25" s="10">
        <f>((B24*L$3)+(C24*M$3)+(D24*N$3)+(E24*O$3)+(F24*P$3)+(G24*Q$3)+(H24*R$3)+(I24*S$3)+(J24*T$3))/100</f>
        <v>-2.2880000000000003</v>
      </c>
      <c r="Q25" s="8">
        <v>0</v>
      </c>
      <c r="R25" s="1">
        <f t="shared" si="0"/>
        <v>0</v>
      </c>
    </row>
  </sheetData>
  <sheetProtection/>
  <protectedRanges>
    <protectedRange sqref="O3:P3" name="Intervallo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Stardust</dc:creator>
  <cp:keywords/>
  <dc:description/>
  <cp:lastModifiedBy>mardi</cp:lastModifiedBy>
  <dcterms:created xsi:type="dcterms:W3CDTF">2010-11-11T13:29:50Z</dcterms:created>
  <dcterms:modified xsi:type="dcterms:W3CDTF">2022-05-12T08:16:18Z</dcterms:modified>
  <cp:category/>
  <cp:version/>
  <cp:contentType/>
  <cp:contentStatus/>
</cp:coreProperties>
</file>