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Cmonfalcone/Dropbox/Il mio Mac (iMac.local)/Downloads/"/>
    </mc:Choice>
  </mc:AlternateContent>
  <xr:revisionPtr revIDLastSave="0" documentId="13_ncr:1_{8045995D-FDB3-D943-B2C8-1A861AB1EB07}" xr6:coauthVersionLast="47" xr6:coauthVersionMax="47" xr10:uidLastSave="{00000000-0000-0000-0000-000000000000}"/>
  <bookViews>
    <workbookView xWindow="0" yWindow="500" windowWidth="51200" windowHeight="27020" xr2:uid="{00000000-000D-0000-FFFF-FFFF00000000}"/>
  </bookViews>
  <sheets>
    <sheet name="Conto Economico" sheetId="5" r:id="rId1"/>
  </sheets>
  <definedNames>
    <definedName name="_xlnm.Print_Titles" localSheetId="0">'Conto Economico'!$9:$15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5" l="1"/>
  <c r="H21" i="5"/>
  <c r="H17" i="5"/>
  <c r="H121" i="5" s="1"/>
  <c r="D114" i="5"/>
  <c r="D110" i="5"/>
  <c r="D103" i="5"/>
  <c r="D89" i="5"/>
  <c r="D74" i="5"/>
  <c r="D67" i="5"/>
  <c r="D56" i="5"/>
  <c r="D26" i="5"/>
  <c r="D22" i="5"/>
  <c r="D17" i="5"/>
  <c r="D121" i="5" l="1"/>
  <c r="D122" i="5" s="1"/>
</calcChain>
</file>

<file path=xl/sharedStrings.xml><?xml version="1.0" encoding="utf-8"?>
<sst xmlns="http://schemas.openxmlformats.org/spreadsheetml/2006/main" count="254" uniqueCount="248">
  <si>
    <t>Codice</t>
  </si>
  <si>
    <t>Descrizione</t>
  </si>
  <si>
    <t>Importo</t>
  </si>
  <si>
    <t>COMPONENTI NEGATIVE DI REDDITO</t>
  </si>
  <si>
    <t>COMPONENTI POSITIVE DI REDDITO</t>
  </si>
  <si>
    <t>TOTALE</t>
  </si>
  <si>
    <t>UTILE</t>
  </si>
  <si>
    <t xml:space="preserve">* ACQUISTI ITALIA                       </t>
  </si>
  <si>
    <t>4111/0001</t>
  </si>
  <si>
    <t xml:space="preserve">ACQ.TI MATERIA PRIMA    I               </t>
  </si>
  <si>
    <t>4111/0002</t>
  </si>
  <si>
    <t xml:space="preserve">ACQ.TI STAMPI           I               </t>
  </si>
  <si>
    <t>4111/0004</t>
  </si>
  <si>
    <t xml:space="preserve">ACQ.TI IMBALLAGGI       I               </t>
  </si>
  <si>
    <t>4111/0006</t>
  </si>
  <si>
    <t xml:space="preserve">ACQ.ATTREZZ.E MINUT.CONSU               </t>
  </si>
  <si>
    <t xml:space="preserve">* ACQUISTI ESTERO                       </t>
  </si>
  <si>
    <t>4112/0001</t>
  </si>
  <si>
    <t xml:space="preserve">ACQ.TI MATERIA PRIMA    E               </t>
  </si>
  <si>
    <t>4112/0004</t>
  </si>
  <si>
    <t xml:space="preserve">ACQ.TI IMBALLAGGI       E               </t>
  </si>
  <si>
    <t>4112/0005</t>
  </si>
  <si>
    <t xml:space="preserve">ACQ.TI MERCI            E               </t>
  </si>
  <si>
    <t xml:space="preserve">* COSTI INDUSTRIALI                     </t>
  </si>
  <si>
    <t>4121/0001</t>
  </si>
  <si>
    <t xml:space="preserve">LAVORAZIONI C/TO TERZI IT               </t>
  </si>
  <si>
    <t>4121/0002</t>
  </si>
  <si>
    <t xml:space="preserve">ENERGIA ELETTRICA                       </t>
  </si>
  <si>
    <t>4121/0003</t>
  </si>
  <si>
    <t xml:space="preserve">RISCALDAMENTO                           </t>
  </si>
  <si>
    <t>4121/0004</t>
  </si>
  <si>
    <t xml:space="preserve">MANUT-RIPAR. STAMPI                     </t>
  </si>
  <si>
    <t>4121/0005</t>
  </si>
  <si>
    <t xml:space="preserve">TRASPORTI SU ACQUISTI                   </t>
  </si>
  <si>
    <t>4121/0006</t>
  </si>
  <si>
    <t xml:space="preserve">MANUT-RIP.IND.BENI PROPRI               </t>
  </si>
  <si>
    <t>4121/0010</t>
  </si>
  <si>
    <t xml:space="preserve">LEASING PUNZONATR.RASKIN                </t>
  </si>
  <si>
    <t>4121/0013</t>
  </si>
  <si>
    <t xml:space="preserve">MANUT-RIPARZ.AUTOMEZZI                  </t>
  </si>
  <si>
    <t>4121/0015</t>
  </si>
  <si>
    <t xml:space="preserve">NOLEGGIO                                </t>
  </si>
  <si>
    <t>4121/0016</t>
  </si>
  <si>
    <t xml:space="preserve">LUBRIFICANTI MACCHINARI                 </t>
  </si>
  <si>
    <t>4121/0017</t>
  </si>
  <si>
    <t xml:space="preserve">MANUT-RIP.IND.BENI TERZI                </t>
  </si>
  <si>
    <t>4121/0019</t>
  </si>
  <si>
    <t xml:space="preserve">ADDEBITI PER LAVORAZIONI                </t>
  </si>
  <si>
    <t>4121/0022</t>
  </si>
  <si>
    <t xml:space="preserve">ADDEBITI SU VENDITE                     </t>
  </si>
  <si>
    <t>4121/0023</t>
  </si>
  <si>
    <t xml:space="preserve">SMALTIMENTO RIFIUTI                     </t>
  </si>
  <si>
    <t>4121/0025</t>
  </si>
  <si>
    <t xml:space="preserve">CONSUMI ACQUA                           </t>
  </si>
  <si>
    <t>4121/0053</t>
  </si>
  <si>
    <t xml:space="preserve">LAVORO INTERINALE                       </t>
  </si>
  <si>
    <t>4121/0058</t>
  </si>
  <si>
    <t xml:space="preserve">MANUT-RIPAR. AUTOME.TERZI               </t>
  </si>
  <si>
    <t>4121/0059</t>
  </si>
  <si>
    <t xml:space="preserve">NOLEGGIO AUTO. DIPENDENTI               </t>
  </si>
  <si>
    <t>4121/0060</t>
  </si>
  <si>
    <t xml:space="preserve">LEASING LINEA ALIMENTAZ. RADDRIZZATURA  </t>
  </si>
  <si>
    <t>4121/0061</t>
  </si>
  <si>
    <t xml:space="preserve">LEASING PRESSA SOITAAB GN2 T800         </t>
  </si>
  <si>
    <t>4121/0100</t>
  </si>
  <si>
    <t>4121/0101</t>
  </si>
  <si>
    <t xml:space="preserve">PRESTAZIONI DI TERZI                    </t>
  </si>
  <si>
    <t>4121/0103</t>
  </si>
  <si>
    <t xml:space="preserve">COMPETENZE AG. INTERINALE               </t>
  </si>
  <si>
    <t>4121/0120</t>
  </si>
  <si>
    <t xml:space="preserve">LEASING CENTRO LAV.LASER                </t>
  </si>
  <si>
    <t>4121/0121</t>
  </si>
  <si>
    <t xml:space="preserve">LEASING ELETTROEROSIONE                 </t>
  </si>
  <si>
    <t>4121/0122</t>
  </si>
  <si>
    <t>LEASING PRESSA PIEGATRICE/CESOIA IDRAULI</t>
  </si>
  <si>
    <t>4121/0123</t>
  </si>
  <si>
    <t xml:space="preserve">LEASING PRESSA MANZONI                  </t>
  </si>
  <si>
    <t>4121/0124</t>
  </si>
  <si>
    <t xml:space="preserve">LEASING LINEA ALIX                      </t>
  </si>
  <si>
    <t>4121/0125</t>
  </si>
  <si>
    <t xml:space="preserve">LEASING MERCEDE GLE                     </t>
  </si>
  <si>
    <t xml:space="preserve">* COSTI DIPENDENTI IND.LI               </t>
  </si>
  <si>
    <t>4122/0001</t>
  </si>
  <si>
    <t xml:space="preserve">SALARI E STIPENDI                       </t>
  </si>
  <si>
    <t>4122/0002</t>
  </si>
  <si>
    <t xml:space="preserve">INAIL      DIPEND. IND.LI               </t>
  </si>
  <si>
    <t>4122/0003</t>
  </si>
  <si>
    <t xml:space="preserve">CONTRIBUTI OPERAI                       </t>
  </si>
  <si>
    <t>4122/0004</t>
  </si>
  <si>
    <t xml:space="preserve">TFR        OPERAI                       </t>
  </si>
  <si>
    <t>4122/0010</t>
  </si>
  <si>
    <t xml:space="preserve">SPESE X IL PERSONALE-MENSA              </t>
  </si>
  <si>
    <t>4122/0011</t>
  </si>
  <si>
    <t xml:space="preserve">CONTRIBUTI COLLABORATORI/               </t>
  </si>
  <si>
    <t>4122/0012</t>
  </si>
  <si>
    <t xml:space="preserve">SPESE X PERSONALE VARIE                 </t>
  </si>
  <si>
    <t>4122/0024</t>
  </si>
  <si>
    <t xml:space="preserve">CONTR.PREV.COMP.FONDAPI CARICO DITTA    </t>
  </si>
  <si>
    <t>4122/0026</t>
  </si>
  <si>
    <t xml:space="preserve">ENFE CONTRIBUTI C/DITTA                 </t>
  </si>
  <si>
    <t>4122/0030</t>
  </si>
  <si>
    <t xml:space="preserve">INAIL AMMINISTRATORI                    </t>
  </si>
  <si>
    <t xml:space="preserve">* COSTI DI VENDITA                      </t>
  </si>
  <si>
    <t>4131/0001</t>
  </si>
  <si>
    <t xml:space="preserve">PROVVIGIONI ESTERO                      </t>
  </si>
  <si>
    <t>4131/0004</t>
  </si>
  <si>
    <t xml:space="preserve">TRASPORTI SU VENDITE ITALIA             </t>
  </si>
  <si>
    <t>4131/0006</t>
  </si>
  <si>
    <t xml:space="preserve">SPESE AUTOSTRADA                        </t>
  </si>
  <si>
    <t>4131/0007</t>
  </si>
  <si>
    <t xml:space="preserve">ASSICURAZIONI                           </t>
  </si>
  <si>
    <t>4131/0011</t>
  </si>
  <si>
    <t xml:space="preserve">SPESE DOGANALI                          </t>
  </si>
  <si>
    <t>4131/0016</t>
  </si>
  <si>
    <t xml:space="preserve">TRASPORTI SU VENDITE ESTERO             </t>
  </si>
  <si>
    <t xml:space="preserve">* COSTI AMM.VI E GENERALI               </t>
  </si>
  <si>
    <t>4141/0001</t>
  </si>
  <si>
    <t xml:space="preserve">CANCELLERIA E STAMPATI                  </t>
  </si>
  <si>
    <t>4141/0002</t>
  </si>
  <si>
    <t xml:space="preserve">MANUT-RIPAR.MACCH.UFFICIO               </t>
  </si>
  <si>
    <t>4141/0003</t>
  </si>
  <si>
    <t xml:space="preserve">SPESE TELEFONICHE E FAX                 </t>
  </si>
  <si>
    <t>4141/0007</t>
  </si>
  <si>
    <t xml:space="preserve">SPESE INFORMATICHE                      </t>
  </si>
  <si>
    <t>4141/0008</t>
  </si>
  <si>
    <t xml:space="preserve">SPESE VARIE SU LEASING                  </t>
  </si>
  <si>
    <t>4141/0010</t>
  </si>
  <si>
    <t xml:space="preserve">SPESE X CELLULARI                       </t>
  </si>
  <si>
    <t>4141/0011</t>
  </si>
  <si>
    <t xml:space="preserve">SPESE AMMINISTRATIVE                    </t>
  </si>
  <si>
    <t>4141/0012</t>
  </si>
  <si>
    <t xml:space="preserve">PRESTAZIONI PROFESSIONALI               </t>
  </si>
  <si>
    <t>4141/0013</t>
  </si>
  <si>
    <t xml:space="preserve">AFFITTI PASSIVI                         </t>
  </si>
  <si>
    <t>4141/0020</t>
  </si>
  <si>
    <t xml:space="preserve">COMPENSI AMMINISTRATORI                 </t>
  </si>
  <si>
    <t>4141/0025</t>
  </si>
  <si>
    <t xml:space="preserve">SPESE INDEDUCIBILI                      </t>
  </si>
  <si>
    <t>4141/0032</t>
  </si>
  <si>
    <t xml:space="preserve">ASSICURAZIONI AUTO                      </t>
  </si>
  <si>
    <t>4141/0037</t>
  </si>
  <si>
    <t xml:space="preserve">SPESE LEGALI                            </t>
  </si>
  <si>
    <t>4141/0039</t>
  </si>
  <si>
    <t xml:space="preserve">OMAGGI                                  </t>
  </si>
  <si>
    <t xml:space="preserve">* AMMORTAMENTI                          </t>
  </si>
  <si>
    <t>4211/0030</t>
  </si>
  <si>
    <t xml:space="preserve">AMMOR.TI FABBRICATI IND.                </t>
  </si>
  <si>
    <t>4211/0040</t>
  </si>
  <si>
    <t xml:space="preserve">AMMOR.TI IMPIANTI                       </t>
  </si>
  <si>
    <t>4211/0060</t>
  </si>
  <si>
    <t xml:space="preserve">AMMOR.TI MACCHINARI                     </t>
  </si>
  <si>
    <t>4211/0070</t>
  </si>
  <si>
    <t xml:space="preserve">AMMOR.TI ATTREZZATURA                   </t>
  </si>
  <si>
    <t>4211/0090</t>
  </si>
  <si>
    <t xml:space="preserve">AMMOR.TI AUTOMEZZI                      </t>
  </si>
  <si>
    <t>4211/0100</t>
  </si>
  <si>
    <t xml:space="preserve">AMMOR.TI AUTOMEZ. INTERNI               </t>
  </si>
  <si>
    <t>4211/0120</t>
  </si>
  <si>
    <t xml:space="preserve">AMMOR.TI MACCH.UFFICIO EL               </t>
  </si>
  <si>
    <t>4211/0130</t>
  </si>
  <si>
    <t xml:space="preserve">AMMOR.TI MOBILI UFFICIO                 </t>
  </si>
  <si>
    <t>4211/0140</t>
  </si>
  <si>
    <t xml:space="preserve">AMMOR.TI COSTRUZ. LEGGERE               </t>
  </si>
  <si>
    <t>4211/0145</t>
  </si>
  <si>
    <t xml:space="preserve">AMMOR.TI COSTI PLURIENNAL               </t>
  </si>
  <si>
    <t>4211/0147</t>
  </si>
  <si>
    <t xml:space="preserve">AMMOR.TI ARMADI-SPOGLIATOI              </t>
  </si>
  <si>
    <t>4211/0148</t>
  </si>
  <si>
    <t xml:space="preserve">AMMOR.TI IMP.TELEFONICI                 </t>
  </si>
  <si>
    <t>4211/0149</t>
  </si>
  <si>
    <t xml:space="preserve">AMMOR.TI SOFTWARE                       </t>
  </si>
  <si>
    <t xml:space="preserve">* ONERI FINANZIARI                      </t>
  </si>
  <si>
    <t>4231/0001</t>
  </si>
  <si>
    <t xml:space="preserve">INT.PASSIVI C/C BANCARI                 </t>
  </si>
  <si>
    <t>4231/0002</t>
  </si>
  <si>
    <t xml:space="preserve">INT.PASSIVI MUTUO/FINANZIAMENTO         </t>
  </si>
  <si>
    <t>4231/0003</t>
  </si>
  <si>
    <t xml:space="preserve">INT.PASSIVI FORNITORI                   </t>
  </si>
  <si>
    <t>4231/0004</t>
  </si>
  <si>
    <t xml:space="preserve">SPESE BANCARIE                          </t>
  </si>
  <si>
    <t>4231/0014</t>
  </si>
  <si>
    <t xml:space="preserve">INTERESSI PASSIVI IMPOSTE               </t>
  </si>
  <si>
    <t>4231/0019</t>
  </si>
  <si>
    <t>INTERESSI DI MORA X CARTELLE ESATTORIALI</t>
  </si>
  <si>
    <t xml:space="preserve">* ONERI TRIBUTARI                       </t>
  </si>
  <si>
    <t>4241/0004</t>
  </si>
  <si>
    <t xml:space="preserve">IMPOSTE E TASSE DEDUCIBIL               </t>
  </si>
  <si>
    <t>4241/0005</t>
  </si>
  <si>
    <t>4241/0014</t>
  </si>
  <si>
    <t xml:space="preserve">* ONERI STRAORDINARI                    </t>
  </si>
  <si>
    <t>4251/0003</t>
  </si>
  <si>
    <t xml:space="preserve">ARROTONDAMENTI PASSIVI                  </t>
  </si>
  <si>
    <t>4251/0004</t>
  </si>
  <si>
    <t xml:space="preserve">SANZIONI                                </t>
  </si>
  <si>
    <t>4251/0006</t>
  </si>
  <si>
    <t xml:space="preserve">SOPRAVVENIENZE PASSIVE                  </t>
  </si>
  <si>
    <t>4251/0009</t>
  </si>
  <si>
    <t xml:space="preserve">SVALUTAZIONE CREITI ESTERO              </t>
  </si>
  <si>
    <t xml:space="preserve">* VENDITE ITALIA                        </t>
  </si>
  <si>
    <t>3111/0001</t>
  </si>
  <si>
    <t xml:space="preserve">VENDITA MATERIA PRIMA   I               </t>
  </si>
  <si>
    <t>3111/0003</t>
  </si>
  <si>
    <t xml:space="preserve">VENDITA PRODOTTI FINITI I               </t>
  </si>
  <si>
    <t>3111/1000</t>
  </si>
  <si>
    <t xml:space="preserve">CONTO LAVORO TERZI      I               </t>
  </si>
  <si>
    <t xml:space="preserve">* VENDITE ESTERO                        </t>
  </si>
  <si>
    <t>3112/0001</t>
  </si>
  <si>
    <t xml:space="preserve">VENDITA MATERIA PRIMA   E               </t>
  </si>
  <si>
    <t>3112/0002</t>
  </si>
  <si>
    <t xml:space="preserve">VENDITA STAMPI          E               </t>
  </si>
  <si>
    <t>3112/0003</t>
  </si>
  <si>
    <t xml:space="preserve">VENDITA PRODOTTI FINITI E               </t>
  </si>
  <si>
    <t>3112/0004</t>
  </si>
  <si>
    <t xml:space="preserve">VENDITA IMBALLAGGI      E               </t>
  </si>
  <si>
    <t xml:space="preserve">* PROVENTI FINANZIARI                   </t>
  </si>
  <si>
    <t>3123/0001</t>
  </si>
  <si>
    <t xml:space="preserve">INT.ATTIVI SU C/C BANCARI               </t>
  </si>
  <si>
    <t xml:space="preserve">* PROVENTI VARI                         </t>
  </si>
  <si>
    <t>3124/0005</t>
  </si>
  <si>
    <t xml:space="preserve">ARROTONDAMENTI ATTIVI                   </t>
  </si>
  <si>
    <t>3124/0007</t>
  </si>
  <si>
    <t xml:space="preserve">PROVENTI DIVERSI                        </t>
  </si>
  <si>
    <t>3124/0013</t>
  </si>
  <si>
    <t xml:space="preserve">RIMBORSI ASSICURATIVI                   </t>
  </si>
  <si>
    <t>3124/0014</t>
  </si>
  <si>
    <t xml:space="preserve">SOPRAVVENIENZE ATTIVE                   </t>
  </si>
  <si>
    <t>3124/0015</t>
  </si>
  <si>
    <t xml:space="preserve">CONTRIBUTO REGIONALE FORMAZIONE DIP.    </t>
  </si>
  <si>
    <t>3124/0019</t>
  </si>
  <si>
    <t xml:space="preserve">OMAGGI DA FORNITORI                     </t>
  </si>
  <si>
    <t>3124/0021</t>
  </si>
  <si>
    <t xml:space="preserve">REC.SPESE BOLLI                         </t>
  </si>
  <si>
    <t>3124/0024</t>
  </si>
  <si>
    <t xml:space="preserve">RIMBORSO SPESE TRASPORTO                </t>
  </si>
  <si>
    <t>4111/0000</t>
  </si>
  <si>
    <t>RIMANENZE INIZIALI</t>
  </si>
  <si>
    <t>3111/0000</t>
  </si>
  <si>
    <t>RIMANENZE FINALI</t>
  </si>
  <si>
    <t>IRES</t>
  </si>
  <si>
    <t>IRAP</t>
  </si>
  <si>
    <t xml:space="preserve">CALCOLARE: </t>
  </si>
  <si>
    <t>EBITDA</t>
  </si>
  <si>
    <t>VALORE AGGIUNTO</t>
  </si>
  <si>
    <t xml:space="preserve">MARGINE DI CONTRIBUZIONE </t>
  </si>
  <si>
    <t>LEVA OPERATIVA</t>
  </si>
  <si>
    <t>BEP</t>
  </si>
  <si>
    <t>BEP CON UTILE DI €</t>
  </si>
  <si>
    <t>MARTEDì 17 MAGGIO VERRA' FATTA LA CORREZIONE IN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</si>
</sst>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b/>
      <sz val="9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3" xfId="0" applyNumberFormat="1" applyFon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" fontId="3" fillId="0" borderId="6" xfId="0" applyNumberFormat="1" applyFont="1" applyBorder="1"/>
    <xf numFmtId="0" fontId="7" fillId="0" borderId="0" xfId="0" applyFo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9" fillId="0" borderId="0" xfId="0" applyFont="1" applyAlignment="1"/>
    <xf numFmtId="4" fontId="9" fillId="0" borderId="0" xfId="0" applyNumberFormat="1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4" fontId="10" fillId="2" borderId="12" xfId="0" applyNumberFormat="1" applyFont="1" applyFill="1" applyBorder="1"/>
    <xf numFmtId="0" fontId="10" fillId="2" borderId="16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4" fontId="10" fillId="2" borderId="17" xfId="0" applyNumberFormat="1" applyFont="1" applyFill="1" applyBorder="1"/>
    <xf numFmtId="0" fontId="10" fillId="2" borderId="13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4" fontId="10" fillId="2" borderId="15" xfId="0" applyNumberFormat="1" applyFont="1" applyFill="1" applyBorder="1"/>
    <xf numFmtId="0" fontId="7" fillId="2" borderId="0" xfId="0" applyFont="1" applyFill="1" applyAlignment="1">
      <alignment horizontal="center"/>
    </xf>
  </cellXfs>
  <cellStyles count="1">
    <cellStyle name="Normale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5">
    <pageSetUpPr fitToPage="1"/>
  </sheetPr>
  <dimension ref="B1:H137"/>
  <sheetViews>
    <sheetView tabSelected="1" zoomScale="200" zoomScaleNormal="75" workbookViewId="0">
      <selection activeCell="F2" sqref="F2:H8"/>
    </sheetView>
  </sheetViews>
  <sheetFormatPr baseColWidth="10" defaultColWidth="9.1640625" defaultRowHeight="12" x14ac:dyDescent="0.15"/>
  <cols>
    <col min="1" max="1" width="0.83203125" style="1" customWidth="1"/>
    <col min="2" max="2" width="11.5" style="2" customWidth="1"/>
    <col min="3" max="3" width="50.5" style="2" customWidth="1"/>
    <col min="4" max="4" width="19.5" style="3" customWidth="1"/>
    <col min="5" max="5" width="2.5" style="1" customWidth="1"/>
    <col min="6" max="6" width="11.5" style="2" customWidth="1"/>
    <col min="7" max="7" width="50.5" style="2" customWidth="1"/>
    <col min="8" max="8" width="19.1640625" style="3" customWidth="1"/>
    <col min="9" max="9" width="3.83203125" style="1" customWidth="1"/>
    <col min="10" max="16384" width="9.1640625" style="1"/>
  </cols>
  <sheetData>
    <row r="1" spans="2:8" ht="13" thickBot="1" x14ac:dyDescent="0.2"/>
    <row r="2" spans="2:8" x14ac:dyDescent="0.15">
      <c r="B2" s="30" t="s">
        <v>240</v>
      </c>
      <c r="C2" s="31" t="s">
        <v>241</v>
      </c>
      <c r="D2" s="32"/>
      <c r="F2" s="39" t="s">
        <v>247</v>
      </c>
      <c r="G2" s="39"/>
      <c r="H2" s="39"/>
    </row>
    <row r="3" spans="2:8" x14ac:dyDescent="0.15">
      <c r="B3" s="33"/>
      <c r="C3" s="34" t="s">
        <v>241</v>
      </c>
      <c r="D3" s="35"/>
      <c r="F3" s="39"/>
      <c r="G3" s="39"/>
      <c r="H3" s="39"/>
    </row>
    <row r="4" spans="2:8" x14ac:dyDescent="0.15">
      <c r="B4" s="33"/>
      <c r="C4" s="34" t="s">
        <v>242</v>
      </c>
      <c r="D4" s="35"/>
      <c r="F4" s="39"/>
      <c r="G4" s="39"/>
      <c r="H4" s="39"/>
    </row>
    <row r="5" spans="2:8" x14ac:dyDescent="0.15">
      <c r="B5" s="33"/>
      <c r="C5" s="34" t="s">
        <v>243</v>
      </c>
      <c r="D5" s="35"/>
      <c r="F5" s="39"/>
      <c r="G5" s="39"/>
      <c r="H5" s="39"/>
    </row>
    <row r="6" spans="2:8" x14ac:dyDescent="0.15">
      <c r="B6" s="33"/>
      <c r="C6" s="34" t="s">
        <v>244</v>
      </c>
      <c r="D6" s="35"/>
      <c r="F6" s="39"/>
      <c r="G6" s="39"/>
      <c r="H6" s="39"/>
    </row>
    <row r="7" spans="2:8" x14ac:dyDescent="0.15">
      <c r="B7" s="33"/>
      <c r="C7" s="34" t="s">
        <v>245</v>
      </c>
      <c r="D7" s="35"/>
      <c r="F7" s="39"/>
      <c r="G7" s="39"/>
      <c r="H7" s="39"/>
    </row>
    <row r="8" spans="2:8" ht="13" thickBot="1" x14ac:dyDescent="0.2">
      <c r="B8" s="36"/>
      <c r="C8" s="37" t="s">
        <v>246</v>
      </c>
      <c r="D8" s="38">
        <v>850000</v>
      </c>
      <c r="F8" s="39"/>
      <c r="G8" s="39"/>
      <c r="H8" s="39"/>
    </row>
    <row r="9" spans="2:8" s="4" customFormat="1" ht="15" thickBot="1" x14ac:dyDescent="0.2">
      <c r="B9" s="5"/>
      <c r="C9" s="5"/>
      <c r="D9" s="6"/>
      <c r="F9" s="5"/>
      <c r="G9" s="5"/>
      <c r="H9" s="6"/>
    </row>
    <row r="10" spans="2:8" s="4" customFormat="1" ht="12.75" customHeight="1" x14ac:dyDescent="0.15">
      <c r="B10" s="24" t="s">
        <v>3</v>
      </c>
      <c r="C10" s="25"/>
      <c r="D10" s="26"/>
      <c r="F10" s="24" t="s">
        <v>4</v>
      </c>
      <c r="G10" s="25"/>
      <c r="H10" s="26"/>
    </row>
    <row r="11" spans="2:8" s="4" customFormat="1" ht="15" thickBot="1" x14ac:dyDescent="0.2">
      <c r="B11" s="27"/>
      <c r="C11" s="28"/>
      <c r="D11" s="29"/>
      <c r="F11" s="27"/>
      <c r="G11" s="28"/>
      <c r="H11" s="29"/>
    </row>
    <row r="12" spans="2:8" s="4" customFormat="1" ht="9" customHeight="1" x14ac:dyDescent="0.15">
      <c r="B12" s="7"/>
      <c r="C12" s="8"/>
      <c r="D12" s="9"/>
      <c r="F12" s="7"/>
      <c r="G12" s="8"/>
      <c r="H12" s="9"/>
    </row>
    <row r="13" spans="2:8" s="13" customFormat="1" ht="18" x14ac:dyDescent="0.2">
      <c r="B13" s="14" t="s">
        <v>0</v>
      </c>
      <c r="C13" s="15" t="s">
        <v>1</v>
      </c>
      <c r="D13" s="16" t="s">
        <v>2</v>
      </c>
      <c r="F13" s="14" t="s">
        <v>0</v>
      </c>
      <c r="G13" s="15" t="s">
        <v>1</v>
      </c>
      <c r="H13" s="16" t="s">
        <v>2</v>
      </c>
    </row>
    <row r="14" spans="2:8" s="4" customFormat="1" ht="9" customHeight="1" thickBot="1" x14ac:dyDescent="0.2">
      <c r="B14" s="10"/>
      <c r="C14" s="11"/>
      <c r="D14" s="12"/>
      <c r="F14" s="10"/>
      <c r="G14" s="11"/>
      <c r="H14" s="12"/>
    </row>
    <row r="15" spans="2:8" s="17" customFormat="1" ht="16" x14ac:dyDescent="0.2">
      <c r="B15" s="5"/>
      <c r="C15" s="18"/>
      <c r="D15" s="19"/>
      <c r="F15" s="5"/>
      <c r="G15" s="18"/>
      <c r="H15" s="19"/>
    </row>
    <row r="16" spans="2:8" s="17" customFormat="1" ht="16" x14ac:dyDescent="0.2">
      <c r="B16" s="23" t="s">
        <v>234</v>
      </c>
      <c r="C16" s="22" t="s">
        <v>235</v>
      </c>
      <c r="D16" s="21">
        <v>1380000</v>
      </c>
      <c r="F16" s="23" t="s">
        <v>236</v>
      </c>
      <c r="G16" s="22" t="s">
        <v>237</v>
      </c>
      <c r="H16" s="21">
        <v>1780000</v>
      </c>
    </row>
    <row r="17" spans="2:8" s="17" customFormat="1" ht="16" x14ac:dyDescent="0.2">
      <c r="B17" s="23">
        <v>4111</v>
      </c>
      <c r="C17" s="22" t="s">
        <v>7</v>
      </c>
      <c r="D17" s="21">
        <f>+SUM(D18:D21)</f>
        <v>7231749.7399999993</v>
      </c>
      <c r="F17" s="23">
        <v>3111</v>
      </c>
      <c r="G17" s="22" t="s">
        <v>198</v>
      </c>
      <c r="H17" s="21">
        <f>+SUM(H18:H20)</f>
        <v>5722325.3399999999</v>
      </c>
    </row>
    <row r="18" spans="2:8" s="17" customFormat="1" ht="16" x14ac:dyDescent="0.2">
      <c r="B18" s="5" t="s">
        <v>8</v>
      </c>
      <c r="C18" s="18" t="s">
        <v>9</v>
      </c>
      <c r="D18" s="19">
        <v>6708541</v>
      </c>
      <c r="F18" s="5" t="s">
        <v>199</v>
      </c>
      <c r="G18" s="18" t="s">
        <v>200</v>
      </c>
      <c r="H18" s="19">
        <v>3205.73</v>
      </c>
    </row>
    <row r="19" spans="2:8" s="17" customFormat="1" ht="16" x14ac:dyDescent="0.2">
      <c r="B19" s="5" t="s">
        <v>10</v>
      </c>
      <c r="C19" s="18" t="s">
        <v>11</v>
      </c>
      <c r="D19" s="19">
        <v>433620</v>
      </c>
      <c r="F19" s="5" t="s">
        <v>201</v>
      </c>
      <c r="G19" s="18" t="s">
        <v>202</v>
      </c>
      <c r="H19" s="19">
        <v>4954756.88</v>
      </c>
    </row>
    <row r="20" spans="2:8" s="17" customFormat="1" ht="16" x14ac:dyDescent="0.2">
      <c r="B20" s="5" t="s">
        <v>12</v>
      </c>
      <c r="C20" s="18" t="s">
        <v>13</v>
      </c>
      <c r="D20" s="19">
        <v>56181.39</v>
      </c>
      <c r="F20" s="5" t="s">
        <v>203</v>
      </c>
      <c r="G20" s="18" t="s">
        <v>204</v>
      </c>
      <c r="H20" s="19">
        <v>764362.73</v>
      </c>
    </row>
    <row r="21" spans="2:8" s="17" customFormat="1" ht="16" x14ac:dyDescent="0.2">
      <c r="B21" s="5" t="s">
        <v>14</v>
      </c>
      <c r="C21" s="18" t="s">
        <v>15</v>
      </c>
      <c r="D21" s="19">
        <v>33407.35</v>
      </c>
      <c r="F21" s="23">
        <v>3112</v>
      </c>
      <c r="G21" s="22" t="s">
        <v>205</v>
      </c>
      <c r="H21" s="21">
        <f>+SUM(H22:H25)</f>
        <v>5866106.3399999999</v>
      </c>
    </row>
    <row r="22" spans="2:8" s="17" customFormat="1" ht="16" x14ac:dyDescent="0.2">
      <c r="B22" s="23">
        <v>4112</v>
      </c>
      <c r="C22" s="22" t="s">
        <v>16</v>
      </c>
      <c r="D22" s="21">
        <f>+SUM(D23:D25)</f>
        <v>57160.9</v>
      </c>
      <c r="F22" s="5" t="s">
        <v>206</v>
      </c>
      <c r="G22" s="18" t="s">
        <v>207</v>
      </c>
      <c r="H22" s="19">
        <v>22140.799999999999</v>
      </c>
    </row>
    <row r="23" spans="2:8" s="17" customFormat="1" ht="16" x14ac:dyDescent="0.2">
      <c r="B23" s="5" t="s">
        <v>17</v>
      </c>
      <c r="C23" s="18" t="s">
        <v>18</v>
      </c>
      <c r="D23" s="19">
        <v>4768.8599999999997</v>
      </c>
      <c r="F23" s="5" t="s">
        <v>208</v>
      </c>
      <c r="G23" s="18" t="s">
        <v>209</v>
      </c>
      <c r="H23" s="19">
        <v>70200</v>
      </c>
    </row>
    <row r="24" spans="2:8" s="17" customFormat="1" ht="16" x14ac:dyDescent="0.2">
      <c r="B24" s="5" t="s">
        <v>19</v>
      </c>
      <c r="C24" s="18" t="s">
        <v>20</v>
      </c>
      <c r="D24" s="19">
        <v>47935.5</v>
      </c>
      <c r="F24" s="5" t="s">
        <v>210</v>
      </c>
      <c r="G24" s="18" t="s">
        <v>211</v>
      </c>
      <c r="H24" s="19">
        <v>5720649.8300000001</v>
      </c>
    </row>
    <row r="25" spans="2:8" s="17" customFormat="1" ht="16" x14ac:dyDescent="0.2">
      <c r="B25" s="5" t="s">
        <v>21</v>
      </c>
      <c r="C25" s="18" t="s">
        <v>22</v>
      </c>
      <c r="D25" s="19">
        <v>4456.54</v>
      </c>
      <c r="F25" s="5" t="s">
        <v>212</v>
      </c>
      <c r="G25" s="18" t="s">
        <v>213</v>
      </c>
      <c r="H25" s="19">
        <v>53115.71</v>
      </c>
    </row>
    <row r="26" spans="2:8" s="17" customFormat="1" ht="16" x14ac:dyDescent="0.2">
      <c r="B26" s="23">
        <v>4121</v>
      </c>
      <c r="C26" s="22" t="s">
        <v>23</v>
      </c>
      <c r="D26" s="21">
        <f>+SUM(D27:D55)</f>
        <v>1385423.57</v>
      </c>
      <c r="F26" s="23">
        <v>3123</v>
      </c>
      <c r="G26" s="22" t="s">
        <v>214</v>
      </c>
      <c r="H26" s="21">
        <v>-206.04</v>
      </c>
    </row>
    <row r="27" spans="2:8" s="17" customFormat="1" ht="16" x14ac:dyDescent="0.2">
      <c r="B27" s="5" t="s">
        <v>24</v>
      </c>
      <c r="C27" s="18" t="s">
        <v>25</v>
      </c>
      <c r="D27" s="19">
        <v>384092.67</v>
      </c>
      <c r="F27" s="5" t="s">
        <v>215</v>
      </c>
      <c r="G27" s="18" t="s">
        <v>216</v>
      </c>
      <c r="H27" s="19">
        <v>-206.04</v>
      </c>
    </row>
    <row r="28" spans="2:8" s="17" customFormat="1" ht="16" x14ac:dyDescent="0.2">
      <c r="B28" s="5" t="s">
        <v>26</v>
      </c>
      <c r="C28" s="18" t="s">
        <v>27</v>
      </c>
      <c r="D28" s="19">
        <v>261423.08</v>
      </c>
      <c r="F28" s="23">
        <v>3124</v>
      </c>
      <c r="G28" s="22" t="s">
        <v>217</v>
      </c>
      <c r="H28" s="21">
        <f>+SUM(H29:H36)</f>
        <v>102058.20999999999</v>
      </c>
    </row>
    <row r="29" spans="2:8" s="17" customFormat="1" ht="16" x14ac:dyDescent="0.2">
      <c r="B29" s="5" t="s">
        <v>28</v>
      </c>
      <c r="C29" s="18" t="s">
        <v>29</v>
      </c>
      <c r="D29" s="19">
        <v>8497.4500000000007</v>
      </c>
      <c r="F29" s="5" t="s">
        <v>218</v>
      </c>
      <c r="G29" s="18" t="s">
        <v>219</v>
      </c>
      <c r="H29" s="19">
        <v>14.95</v>
      </c>
    </row>
    <row r="30" spans="2:8" s="17" customFormat="1" ht="16" x14ac:dyDescent="0.2">
      <c r="B30" s="5" t="s">
        <v>30</v>
      </c>
      <c r="C30" s="18" t="s">
        <v>31</v>
      </c>
      <c r="D30" s="19">
        <v>1740</v>
      </c>
      <c r="F30" s="5" t="s">
        <v>220</v>
      </c>
      <c r="G30" s="18" t="s">
        <v>221</v>
      </c>
      <c r="H30" s="19">
        <v>13.2</v>
      </c>
    </row>
    <row r="31" spans="2:8" s="17" customFormat="1" ht="16" x14ac:dyDescent="0.2">
      <c r="B31" s="5" t="s">
        <v>32</v>
      </c>
      <c r="C31" s="18" t="s">
        <v>33</v>
      </c>
      <c r="D31" s="19">
        <v>18301.87</v>
      </c>
      <c r="F31" s="5" t="s">
        <v>222</v>
      </c>
      <c r="G31" s="18" t="s">
        <v>223</v>
      </c>
      <c r="H31" s="19">
        <v>17752.830000000002</v>
      </c>
    </row>
    <row r="32" spans="2:8" s="17" customFormat="1" ht="16" x14ac:dyDescent="0.2">
      <c r="B32" s="5" t="s">
        <v>34</v>
      </c>
      <c r="C32" s="18" t="s">
        <v>35</v>
      </c>
      <c r="D32" s="19">
        <v>91729.4</v>
      </c>
      <c r="F32" s="5" t="s">
        <v>224</v>
      </c>
      <c r="G32" s="18" t="s">
        <v>225</v>
      </c>
      <c r="H32" s="19">
        <v>73092.23</v>
      </c>
    </row>
    <row r="33" spans="2:8" s="17" customFormat="1" ht="16" x14ac:dyDescent="0.2">
      <c r="B33" s="5" t="s">
        <v>36</v>
      </c>
      <c r="C33" s="18" t="s">
        <v>37</v>
      </c>
      <c r="D33" s="19">
        <v>330</v>
      </c>
      <c r="F33" s="5" t="s">
        <v>226</v>
      </c>
      <c r="G33" s="18" t="s">
        <v>227</v>
      </c>
      <c r="H33" s="19">
        <v>7527</v>
      </c>
    </row>
    <row r="34" spans="2:8" s="17" customFormat="1" ht="16" x14ac:dyDescent="0.2">
      <c r="B34" s="5" t="s">
        <v>38</v>
      </c>
      <c r="C34" s="18" t="s">
        <v>39</v>
      </c>
      <c r="D34" s="19">
        <v>18404.54</v>
      </c>
      <c r="F34" s="5" t="s">
        <v>228</v>
      </c>
      <c r="G34" s="18" t="s">
        <v>229</v>
      </c>
      <c r="H34" s="19">
        <v>92</v>
      </c>
    </row>
    <row r="35" spans="2:8" s="17" customFormat="1" ht="16" x14ac:dyDescent="0.2">
      <c r="B35" s="5" t="s">
        <v>40</v>
      </c>
      <c r="C35" s="18" t="s">
        <v>41</v>
      </c>
      <c r="D35" s="19">
        <v>36767.730000000003</v>
      </c>
      <c r="F35" s="5" t="s">
        <v>230</v>
      </c>
      <c r="G35" s="18" t="s">
        <v>231</v>
      </c>
      <c r="H35" s="19">
        <v>1066</v>
      </c>
    </row>
    <row r="36" spans="2:8" s="17" customFormat="1" ht="16" x14ac:dyDescent="0.2">
      <c r="B36" s="5" t="s">
        <v>42</v>
      </c>
      <c r="C36" s="18" t="s">
        <v>43</v>
      </c>
      <c r="D36" s="19">
        <v>82796.350000000006</v>
      </c>
      <c r="F36" s="5" t="s">
        <v>232</v>
      </c>
      <c r="G36" s="18" t="s">
        <v>233</v>
      </c>
      <c r="H36" s="19">
        <v>2500</v>
      </c>
    </row>
    <row r="37" spans="2:8" s="17" customFormat="1" ht="16" x14ac:dyDescent="0.2">
      <c r="B37" s="5" t="s">
        <v>44</v>
      </c>
      <c r="C37" s="18" t="s">
        <v>45</v>
      </c>
      <c r="D37" s="19">
        <v>3547.08</v>
      </c>
      <c r="F37" s="5"/>
      <c r="G37" s="18"/>
      <c r="H37" s="19"/>
    </row>
    <row r="38" spans="2:8" s="17" customFormat="1" ht="16" x14ac:dyDescent="0.2">
      <c r="B38" s="5" t="s">
        <v>46</v>
      </c>
      <c r="C38" s="18" t="s">
        <v>47</v>
      </c>
      <c r="D38" s="19">
        <v>23</v>
      </c>
      <c r="F38" s="5"/>
      <c r="G38" s="18"/>
      <c r="H38" s="19"/>
    </row>
    <row r="39" spans="2:8" s="17" customFormat="1" ht="16" x14ac:dyDescent="0.2">
      <c r="B39" s="5" t="s">
        <v>48</v>
      </c>
      <c r="C39" s="18" t="s">
        <v>49</v>
      </c>
      <c r="D39" s="19">
        <v>6191.66</v>
      </c>
      <c r="F39" s="5"/>
      <c r="G39" s="18"/>
      <c r="H39" s="19"/>
    </row>
    <row r="40" spans="2:8" s="17" customFormat="1" ht="16" x14ac:dyDescent="0.2">
      <c r="B40" s="5" t="s">
        <v>50</v>
      </c>
      <c r="C40" s="18" t="s">
        <v>51</v>
      </c>
      <c r="D40" s="19">
        <v>11188</v>
      </c>
      <c r="F40" s="5"/>
      <c r="G40" s="18"/>
      <c r="H40" s="19"/>
    </row>
    <row r="41" spans="2:8" s="17" customFormat="1" ht="16" x14ac:dyDescent="0.2">
      <c r="B41" s="5" t="s">
        <v>52</v>
      </c>
      <c r="C41" s="18" t="s">
        <v>53</v>
      </c>
      <c r="D41" s="19">
        <v>1882.33</v>
      </c>
      <c r="F41" s="5"/>
      <c r="G41" s="18"/>
      <c r="H41" s="19"/>
    </row>
    <row r="42" spans="2:8" s="17" customFormat="1" ht="16" x14ac:dyDescent="0.2">
      <c r="B42" s="5" t="s">
        <v>54</v>
      </c>
      <c r="C42" s="18" t="s">
        <v>55</v>
      </c>
      <c r="D42" s="19">
        <v>1848.14</v>
      </c>
      <c r="F42" s="5"/>
      <c r="G42" s="18"/>
      <c r="H42" s="19"/>
    </row>
    <row r="43" spans="2:8" s="17" customFormat="1" ht="16" x14ac:dyDescent="0.2">
      <c r="B43" s="5" t="s">
        <v>56</v>
      </c>
      <c r="C43" s="18" t="s">
        <v>57</v>
      </c>
      <c r="D43" s="19">
        <v>3296.79</v>
      </c>
      <c r="F43" s="5"/>
      <c r="G43" s="18"/>
      <c r="H43" s="19"/>
    </row>
    <row r="44" spans="2:8" s="17" customFormat="1" ht="16" x14ac:dyDescent="0.2">
      <c r="B44" s="5" t="s">
        <v>58</v>
      </c>
      <c r="C44" s="18" t="s">
        <v>59</v>
      </c>
      <c r="D44" s="19">
        <v>4800</v>
      </c>
      <c r="F44" s="5"/>
      <c r="G44" s="18"/>
      <c r="H44" s="19"/>
    </row>
    <row r="45" spans="2:8" s="17" customFormat="1" ht="16" x14ac:dyDescent="0.2">
      <c r="B45" s="5" t="s">
        <v>60</v>
      </c>
      <c r="C45" s="18" t="s">
        <v>61</v>
      </c>
      <c r="D45" s="19">
        <v>28521.77</v>
      </c>
      <c r="F45" s="5"/>
      <c r="G45" s="18"/>
      <c r="H45" s="19"/>
    </row>
    <row r="46" spans="2:8" s="17" customFormat="1" ht="16" x14ac:dyDescent="0.2">
      <c r="B46" s="5" t="s">
        <v>62</v>
      </c>
      <c r="C46" s="18" t="s">
        <v>63</v>
      </c>
      <c r="D46" s="19">
        <v>10084.76</v>
      </c>
      <c r="F46" s="5"/>
      <c r="G46" s="18"/>
      <c r="H46" s="19"/>
    </row>
    <row r="47" spans="2:8" s="17" customFormat="1" ht="16" x14ac:dyDescent="0.2">
      <c r="B47" s="5" t="s">
        <v>64</v>
      </c>
      <c r="C47" s="18" t="s">
        <v>55</v>
      </c>
      <c r="D47" s="19">
        <v>174744.13</v>
      </c>
      <c r="F47" s="5"/>
      <c r="G47" s="18"/>
      <c r="H47" s="19"/>
    </row>
    <row r="48" spans="2:8" s="17" customFormat="1" ht="16" x14ac:dyDescent="0.2">
      <c r="B48" s="5" t="s">
        <v>65</v>
      </c>
      <c r="C48" s="18" t="s">
        <v>66</v>
      </c>
      <c r="D48" s="19">
        <v>42762.1</v>
      </c>
      <c r="F48" s="5"/>
      <c r="G48" s="18"/>
      <c r="H48" s="19"/>
    </row>
    <row r="49" spans="2:8" s="17" customFormat="1" ht="16" x14ac:dyDescent="0.2">
      <c r="B49" s="5" t="s">
        <v>67</v>
      </c>
      <c r="C49" s="18" t="s">
        <v>68</v>
      </c>
      <c r="D49" s="19">
        <v>29484.48</v>
      </c>
      <c r="F49" s="5"/>
      <c r="G49" s="18"/>
      <c r="H49" s="19"/>
    </row>
    <row r="50" spans="2:8" s="17" customFormat="1" ht="16" x14ac:dyDescent="0.2">
      <c r="B50" s="5" t="s">
        <v>69</v>
      </c>
      <c r="C50" s="18" t="s">
        <v>70</v>
      </c>
      <c r="D50" s="19">
        <v>58731.24</v>
      </c>
      <c r="F50" s="5"/>
      <c r="G50" s="18"/>
      <c r="H50" s="19"/>
    </row>
    <row r="51" spans="2:8" s="17" customFormat="1" ht="16" x14ac:dyDescent="0.2">
      <c r="B51" s="5" t="s">
        <v>71</v>
      </c>
      <c r="C51" s="18" t="s">
        <v>72</v>
      </c>
      <c r="D51" s="19">
        <v>13305.46</v>
      </c>
      <c r="F51" s="5"/>
      <c r="G51" s="18"/>
      <c r="H51" s="19"/>
    </row>
    <row r="52" spans="2:8" s="17" customFormat="1" ht="16" x14ac:dyDescent="0.2">
      <c r="B52" s="5" t="s">
        <v>73</v>
      </c>
      <c r="C52" s="18" t="s">
        <v>74</v>
      </c>
      <c r="D52" s="19">
        <v>17140.599999999999</v>
      </c>
      <c r="F52" s="5"/>
      <c r="G52" s="18"/>
      <c r="H52" s="19"/>
    </row>
    <row r="53" spans="2:8" s="17" customFormat="1" ht="16" x14ac:dyDescent="0.2">
      <c r="B53" s="5" t="s">
        <v>75</v>
      </c>
      <c r="C53" s="18" t="s">
        <v>76</v>
      </c>
      <c r="D53" s="19">
        <v>37090.71</v>
      </c>
      <c r="F53" s="5"/>
      <c r="G53" s="18"/>
      <c r="H53" s="19"/>
    </row>
    <row r="54" spans="2:8" s="17" customFormat="1" ht="16" x14ac:dyDescent="0.2">
      <c r="B54" s="5" t="s">
        <v>77</v>
      </c>
      <c r="C54" s="18" t="s">
        <v>78</v>
      </c>
      <c r="D54" s="19">
        <v>22366.92</v>
      </c>
      <c r="F54" s="5"/>
      <c r="G54" s="18"/>
      <c r="H54" s="19"/>
    </row>
    <row r="55" spans="2:8" s="17" customFormat="1" ht="16" x14ac:dyDescent="0.2">
      <c r="B55" s="5" t="s">
        <v>79</v>
      </c>
      <c r="C55" s="18" t="s">
        <v>80</v>
      </c>
      <c r="D55" s="19">
        <v>14331.31</v>
      </c>
      <c r="F55" s="5"/>
      <c r="G55" s="18"/>
      <c r="H55" s="19"/>
    </row>
    <row r="56" spans="2:8" s="17" customFormat="1" ht="16" x14ac:dyDescent="0.2">
      <c r="B56" s="23">
        <v>4122</v>
      </c>
      <c r="C56" s="22" t="s">
        <v>81</v>
      </c>
      <c r="D56" s="21">
        <f>+SUM(D57:D66)</f>
        <v>1836414.57</v>
      </c>
      <c r="F56" s="5"/>
      <c r="G56" s="18"/>
      <c r="H56" s="19"/>
    </row>
    <row r="57" spans="2:8" s="17" customFormat="1" ht="16" x14ac:dyDescent="0.2">
      <c r="B57" s="5" t="s">
        <v>82</v>
      </c>
      <c r="C57" s="18" t="s">
        <v>83</v>
      </c>
      <c r="D57" s="19">
        <v>1242013.1499999999</v>
      </c>
      <c r="F57" s="5"/>
      <c r="G57" s="18"/>
      <c r="H57" s="19"/>
    </row>
    <row r="58" spans="2:8" s="17" customFormat="1" ht="16" x14ac:dyDescent="0.2">
      <c r="B58" s="5" t="s">
        <v>84</v>
      </c>
      <c r="C58" s="18" t="s">
        <v>85</v>
      </c>
      <c r="D58" s="19">
        <v>30983.85</v>
      </c>
      <c r="F58" s="5"/>
      <c r="G58" s="18"/>
      <c r="H58" s="19"/>
    </row>
    <row r="59" spans="2:8" s="17" customFormat="1" ht="16" x14ac:dyDescent="0.2">
      <c r="B59" s="5" t="s">
        <v>86</v>
      </c>
      <c r="C59" s="18" t="s">
        <v>87</v>
      </c>
      <c r="D59" s="19">
        <v>377459.28</v>
      </c>
      <c r="F59" s="5"/>
      <c r="G59" s="18"/>
      <c r="H59" s="19"/>
    </row>
    <row r="60" spans="2:8" s="17" customFormat="1" ht="16" x14ac:dyDescent="0.2">
      <c r="B60" s="5" t="s">
        <v>88</v>
      </c>
      <c r="C60" s="18" t="s">
        <v>89</v>
      </c>
      <c r="D60" s="19">
        <v>120105.49</v>
      </c>
      <c r="F60" s="5"/>
      <c r="G60" s="18"/>
      <c r="H60" s="19"/>
    </row>
    <row r="61" spans="2:8" s="17" customFormat="1" ht="16" x14ac:dyDescent="0.2">
      <c r="B61" s="5" t="s">
        <v>90</v>
      </c>
      <c r="C61" s="18" t="s">
        <v>91</v>
      </c>
      <c r="D61" s="19">
        <v>1540</v>
      </c>
      <c r="F61" s="5"/>
      <c r="G61" s="18"/>
      <c r="H61" s="19"/>
    </row>
    <row r="62" spans="2:8" s="17" customFormat="1" ht="16" x14ac:dyDescent="0.2">
      <c r="B62" s="5" t="s">
        <v>92</v>
      </c>
      <c r="C62" s="18" t="s">
        <v>93</v>
      </c>
      <c r="D62" s="19">
        <v>39194.28</v>
      </c>
      <c r="F62" s="5"/>
      <c r="G62" s="18"/>
      <c r="H62" s="19"/>
    </row>
    <row r="63" spans="2:8" s="17" customFormat="1" ht="16" x14ac:dyDescent="0.2">
      <c r="B63" s="5" t="s">
        <v>94</v>
      </c>
      <c r="C63" s="18" t="s">
        <v>95</v>
      </c>
      <c r="D63" s="19">
        <v>16874.810000000001</v>
      </c>
      <c r="F63" s="5"/>
      <c r="G63" s="18"/>
      <c r="H63" s="19"/>
    </row>
    <row r="64" spans="2:8" s="17" customFormat="1" ht="16" x14ac:dyDescent="0.2">
      <c r="B64" s="5" t="s">
        <v>96</v>
      </c>
      <c r="C64" s="18" t="s">
        <v>97</v>
      </c>
      <c r="D64" s="19">
        <v>911.97</v>
      </c>
      <c r="F64" s="5"/>
      <c r="G64" s="18"/>
      <c r="H64" s="19"/>
    </row>
    <row r="65" spans="2:8" s="17" customFormat="1" ht="16" x14ac:dyDescent="0.2">
      <c r="B65" s="5" t="s">
        <v>98</v>
      </c>
      <c r="C65" s="18" t="s">
        <v>99</v>
      </c>
      <c r="D65" s="19">
        <v>5757</v>
      </c>
      <c r="F65" s="5"/>
      <c r="G65" s="18"/>
      <c r="H65" s="19"/>
    </row>
    <row r="66" spans="2:8" s="17" customFormat="1" ht="16" x14ac:dyDescent="0.2">
      <c r="B66" s="5" t="s">
        <v>100</v>
      </c>
      <c r="C66" s="18" t="s">
        <v>101</v>
      </c>
      <c r="D66" s="19">
        <v>1574.74</v>
      </c>
      <c r="F66" s="5"/>
      <c r="G66" s="18"/>
      <c r="H66" s="19"/>
    </row>
    <row r="67" spans="2:8" s="17" customFormat="1" ht="16" x14ac:dyDescent="0.2">
      <c r="B67" s="23">
        <v>4131</v>
      </c>
      <c r="C67" s="22" t="s">
        <v>102</v>
      </c>
      <c r="D67" s="21">
        <f>+SUM(D68:D73)</f>
        <v>135667.01</v>
      </c>
      <c r="F67" s="5"/>
      <c r="G67" s="18"/>
      <c r="H67" s="19"/>
    </row>
    <row r="68" spans="2:8" s="17" customFormat="1" ht="16" x14ac:dyDescent="0.2">
      <c r="B68" s="5" t="s">
        <v>103</v>
      </c>
      <c r="C68" s="18" t="s">
        <v>104</v>
      </c>
      <c r="D68" s="19">
        <v>4352.03</v>
      </c>
      <c r="F68" s="5"/>
      <c r="G68" s="18"/>
      <c r="H68" s="19"/>
    </row>
    <row r="69" spans="2:8" s="17" customFormat="1" ht="16" x14ac:dyDescent="0.2">
      <c r="B69" s="5" t="s">
        <v>105</v>
      </c>
      <c r="C69" s="18" t="s">
        <v>106</v>
      </c>
      <c r="D69" s="19">
        <v>25286.400000000001</v>
      </c>
      <c r="F69" s="5"/>
      <c r="G69" s="18"/>
      <c r="H69" s="19"/>
    </row>
    <row r="70" spans="2:8" s="17" customFormat="1" ht="16" x14ac:dyDescent="0.2">
      <c r="B70" s="5" t="s">
        <v>107</v>
      </c>
      <c r="C70" s="18" t="s">
        <v>108</v>
      </c>
      <c r="D70" s="19">
        <v>3523.13</v>
      </c>
      <c r="F70" s="5"/>
      <c r="G70" s="18"/>
      <c r="H70" s="19"/>
    </row>
    <row r="71" spans="2:8" s="17" customFormat="1" ht="16" x14ac:dyDescent="0.2">
      <c r="B71" s="5" t="s">
        <v>109</v>
      </c>
      <c r="C71" s="18" t="s">
        <v>110</v>
      </c>
      <c r="D71" s="19">
        <v>79625.05</v>
      </c>
      <c r="F71" s="5"/>
      <c r="G71" s="18"/>
      <c r="H71" s="19"/>
    </row>
    <row r="72" spans="2:8" s="17" customFormat="1" ht="16" x14ac:dyDescent="0.2">
      <c r="B72" s="5" t="s">
        <v>111</v>
      </c>
      <c r="C72" s="18" t="s">
        <v>112</v>
      </c>
      <c r="D72" s="19">
        <v>930</v>
      </c>
      <c r="F72" s="5"/>
      <c r="G72" s="18"/>
      <c r="H72" s="19"/>
    </row>
    <row r="73" spans="2:8" s="17" customFormat="1" ht="16" x14ac:dyDescent="0.2">
      <c r="B73" s="5" t="s">
        <v>113</v>
      </c>
      <c r="C73" s="18" t="s">
        <v>114</v>
      </c>
      <c r="D73" s="19">
        <v>21950.400000000001</v>
      </c>
      <c r="F73" s="5"/>
      <c r="G73" s="18"/>
      <c r="H73" s="19"/>
    </row>
    <row r="74" spans="2:8" s="17" customFormat="1" ht="16" x14ac:dyDescent="0.2">
      <c r="B74" s="23">
        <v>4141</v>
      </c>
      <c r="C74" s="22" t="s">
        <v>115</v>
      </c>
      <c r="D74" s="21">
        <f>+SUM(D75:D88)</f>
        <v>492944.73</v>
      </c>
      <c r="F74" s="5"/>
      <c r="G74" s="18"/>
      <c r="H74" s="19"/>
    </row>
    <row r="75" spans="2:8" s="17" customFormat="1" ht="16" x14ac:dyDescent="0.2">
      <c r="B75" s="5" t="s">
        <v>116</v>
      </c>
      <c r="C75" s="18" t="s">
        <v>117</v>
      </c>
      <c r="D75" s="19">
        <v>3351.37</v>
      </c>
      <c r="F75" s="5"/>
      <c r="G75" s="18"/>
      <c r="H75" s="19"/>
    </row>
    <row r="76" spans="2:8" s="17" customFormat="1" ht="16" x14ac:dyDescent="0.2">
      <c r="B76" s="5" t="s">
        <v>118</v>
      </c>
      <c r="C76" s="18" t="s">
        <v>119</v>
      </c>
      <c r="D76" s="19">
        <v>426.23</v>
      </c>
      <c r="F76" s="5"/>
      <c r="G76" s="18"/>
      <c r="H76" s="19"/>
    </row>
    <row r="77" spans="2:8" s="17" customFormat="1" ht="16" x14ac:dyDescent="0.2">
      <c r="B77" s="5" t="s">
        <v>120</v>
      </c>
      <c r="C77" s="18" t="s">
        <v>121</v>
      </c>
      <c r="D77" s="19">
        <v>6910.72</v>
      </c>
      <c r="F77" s="5"/>
      <c r="G77" s="18"/>
      <c r="H77" s="19"/>
    </row>
    <row r="78" spans="2:8" s="17" customFormat="1" ht="16" x14ac:dyDescent="0.2">
      <c r="B78" s="5" t="s">
        <v>122</v>
      </c>
      <c r="C78" s="18" t="s">
        <v>123</v>
      </c>
      <c r="D78" s="19">
        <v>32315.93</v>
      </c>
      <c r="F78" s="5"/>
      <c r="G78" s="18"/>
      <c r="H78" s="19"/>
    </row>
    <row r="79" spans="2:8" s="17" customFormat="1" ht="16" x14ac:dyDescent="0.2">
      <c r="B79" s="5" t="s">
        <v>124</v>
      </c>
      <c r="C79" s="18" t="s">
        <v>125</v>
      </c>
      <c r="D79" s="19">
        <v>1909.31</v>
      </c>
      <c r="F79" s="5"/>
      <c r="G79" s="18"/>
      <c r="H79" s="19"/>
    </row>
    <row r="80" spans="2:8" s="17" customFormat="1" ht="16" x14ac:dyDescent="0.2">
      <c r="B80" s="5" t="s">
        <v>126</v>
      </c>
      <c r="C80" s="18" t="s">
        <v>127</v>
      </c>
      <c r="D80" s="19">
        <v>199.32</v>
      </c>
      <c r="F80" s="5"/>
      <c r="G80" s="18"/>
      <c r="H80" s="19"/>
    </row>
    <row r="81" spans="2:8" s="17" customFormat="1" ht="16" x14ac:dyDescent="0.2">
      <c r="B81" s="5" t="s">
        <v>128</v>
      </c>
      <c r="C81" s="18" t="s">
        <v>129</v>
      </c>
      <c r="D81" s="19">
        <v>22767.54</v>
      </c>
      <c r="F81" s="5"/>
      <c r="G81" s="18"/>
      <c r="H81" s="19"/>
    </row>
    <row r="82" spans="2:8" s="17" customFormat="1" ht="16" x14ac:dyDescent="0.2">
      <c r="B82" s="5" t="s">
        <v>130</v>
      </c>
      <c r="C82" s="18" t="s">
        <v>131</v>
      </c>
      <c r="D82" s="19">
        <v>110388.21</v>
      </c>
      <c r="F82" s="5"/>
      <c r="G82" s="18"/>
      <c r="H82" s="19"/>
    </row>
    <row r="83" spans="2:8" s="17" customFormat="1" ht="16" x14ac:dyDescent="0.2">
      <c r="B83" s="5" t="s">
        <v>132</v>
      </c>
      <c r="C83" s="18" t="s">
        <v>133</v>
      </c>
      <c r="D83" s="19">
        <v>18000</v>
      </c>
      <c r="F83" s="5"/>
      <c r="G83" s="18"/>
      <c r="H83" s="19"/>
    </row>
    <row r="84" spans="2:8" s="17" customFormat="1" ht="16" x14ac:dyDescent="0.2">
      <c r="B84" s="5" t="s">
        <v>134</v>
      </c>
      <c r="C84" s="18" t="s">
        <v>135</v>
      </c>
      <c r="D84" s="19">
        <v>252953.18</v>
      </c>
      <c r="F84" s="5"/>
      <c r="G84" s="18"/>
      <c r="H84" s="19"/>
    </row>
    <row r="85" spans="2:8" s="17" customFormat="1" ht="16" x14ac:dyDescent="0.2">
      <c r="B85" s="5" t="s">
        <v>136</v>
      </c>
      <c r="C85" s="18" t="s">
        <v>137</v>
      </c>
      <c r="D85" s="19">
        <v>12219.08</v>
      </c>
      <c r="F85" s="5"/>
      <c r="G85" s="18"/>
      <c r="H85" s="19"/>
    </row>
    <row r="86" spans="2:8" s="17" customFormat="1" ht="16" x14ac:dyDescent="0.2">
      <c r="B86" s="5" t="s">
        <v>138</v>
      </c>
      <c r="C86" s="18" t="s">
        <v>139</v>
      </c>
      <c r="D86" s="19">
        <v>5654.35</v>
      </c>
      <c r="F86" s="5"/>
      <c r="G86" s="18"/>
      <c r="H86" s="19"/>
    </row>
    <row r="87" spans="2:8" s="17" customFormat="1" ht="16" x14ac:dyDescent="0.2">
      <c r="B87" s="5" t="s">
        <v>140</v>
      </c>
      <c r="C87" s="18" t="s">
        <v>141</v>
      </c>
      <c r="D87" s="19">
        <v>20598.72</v>
      </c>
      <c r="F87" s="5"/>
      <c r="G87" s="18"/>
      <c r="H87" s="19"/>
    </row>
    <row r="88" spans="2:8" s="17" customFormat="1" ht="15" customHeight="1" x14ac:dyDescent="0.2">
      <c r="B88" s="5" t="s">
        <v>142</v>
      </c>
      <c r="C88" s="18" t="s">
        <v>143</v>
      </c>
      <c r="D88" s="19">
        <v>5250.77</v>
      </c>
      <c r="F88" s="5"/>
      <c r="G88" s="18"/>
      <c r="H88" s="19"/>
    </row>
    <row r="89" spans="2:8" s="17" customFormat="1" ht="16" x14ac:dyDescent="0.2">
      <c r="B89" s="23">
        <v>4211</v>
      </c>
      <c r="C89" s="22" t="s">
        <v>144</v>
      </c>
      <c r="D89" s="21">
        <f>+SUM(D90:D102)</f>
        <v>456340.61000000004</v>
      </c>
      <c r="F89" s="5"/>
      <c r="G89" s="18"/>
      <c r="H89" s="19"/>
    </row>
    <row r="90" spans="2:8" s="17" customFormat="1" ht="16" x14ac:dyDescent="0.2">
      <c r="B90" s="5" t="s">
        <v>145</v>
      </c>
      <c r="C90" s="18" t="s">
        <v>146</v>
      </c>
      <c r="D90" s="19">
        <v>51614.53</v>
      </c>
      <c r="F90" s="5"/>
      <c r="G90" s="18"/>
      <c r="H90" s="19"/>
    </row>
    <row r="91" spans="2:8" s="17" customFormat="1" ht="16" x14ac:dyDescent="0.2">
      <c r="B91" s="5" t="s">
        <v>147</v>
      </c>
      <c r="C91" s="18" t="s">
        <v>148</v>
      </c>
      <c r="D91" s="19">
        <v>15911.24</v>
      </c>
      <c r="F91" s="5"/>
      <c r="G91" s="18"/>
      <c r="H91" s="19"/>
    </row>
    <row r="92" spans="2:8" s="17" customFormat="1" ht="16" x14ac:dyDescent="0.2">
      <c r="B92" s="5" t="s">
        <v>149</v>
      </c>
      <c r="C92" s="18" t="s">
        <v>150</v>
      </c>
      <c r="D92" s="19">
        <v>332392.55</v>
      </c>
      <c r="F92" s="5"/>
      <c r="G92" s="18"/>
      <c r="H92" s="19"/>
    </row>
    <row r="93" spans="2:8" s="17" customFormat="1" ht="16" x14ac:dyDescent="0.2">
      <c r="B93" s="5" t="s">
        <v>151</v>
      </c>
      <c r="C93" s="18" t="s">
        <v>152</v>
      </c>
      <c r="D93" s="19">
        <v>29618.97</v>
      </c>
      <c r="F93" s="5"/>
      <c r="G93" s="18"/>
      <c r="H93" s="19"/>
    </row>
    <row r="94" spans="2:8" s="17" customFormat="1" ht="16" x14ac:dyDescent="0.2">
      <c r="B94" s="5" t="s">
        <v>153</v>
      </c>
      <c r="C94" s="18" t="s">
        <v>154</v>
      </c>
      <c r="D94" s="19">
        <v>2529</v>
      </c>
      <c r="F94" s="5"/>
      <c r="G94" s="18"/>
      <c r="H94" s="19"/>
    </row>
    <row r="95" spans="2:8" s="17" customFormat="1" ht="16" x14ac:dyDescent="0.2">
      <c r="B95" s="5" t="s">
        <v>155</v>
      </c>
      <c r="C95" s="18" t="s">
        <v>156</v>
      </c>
      <c r="D95" s="19">
        <v>12163.9</v>
      </c>
      <c r="F95" s="5"/>
      <c r="G95" s="18"/>
      <c r="H95" s="19"/>
    </row>
    <row r="96" spans="2:8" s="17" customFormat="1" ht="16" x14ac:dyDescent="0.2">
      <c r="B96" s="5" t="s">
        <v>157</v>
      </c>
      <c r="C96" s="18" t="s">
        <v>158</v>
      </c>
      <c r="D96" s="19">
        <v>2298.5500000000002</v>
      </c>
      <c r="F96" s="5"/>
      <c r="G96" s="18"/>
      <c r="H96" s="19"/>
    </row>
    <row r="97" spans="2:8" s="17" customFormat="1" ht="16" x14ac:dyDescent="0.2">
      <c r="B97" s="5" t="s">
        <v>159</v>
      </c>
      <c r="C97" s="18" t="s">
        <v>160</v>
      </c>
      <c r="D97" s="19">
        <v>418.71</v>
      </c>
      <c r="F97" s="5"/>
      <c r="G97" s="18"/>
      <c r="H97" s="19"/>
    </row>
    <row r="98" spans="2:8" s="17" customFormat="1" ht="16" x14ac:dyDescent="0.2">
      <c r="B98" s="5" t="s">
        <v>161</v>
      </c>
      <c r="C98" s="18" t="s">
        <v>162</v>
      </c>
      <c r="D98" s="19">
        <v>1625</v>
      </c>
      <c r="F98" s="5"/>
      <c r="G98" s="18"/>
      <c r="H98" s="19"/>
    </row>
    <row r="99" spans="2:8" s="17" customFormat="1" ht="16" x14ac:dyDescent="0.2">
      <c r="B99" s="5" t="s">
        <v>163</v>
      </c>
      <c r="C99" s="18" t="s">
        <v>164</v>
      </c>
      <c r="D99" s="19">
        <v>5056</v>
      </c>
      <c r="F99" s="5"/>
      <c r="G99" s="18"/>
      <c r="H99" s="19"/>
    </row>
    <row r="100" spans="2:8" s="17" customFormat="1" ht="16" x14ac:dyDescent="0.2">
      <c r="B100" s="5" t="s">
        <v>165</v>
      </c>
      <c r="C100" s="18" t="s">
        <v>166</v>
      </c>
      <c r="D100" s="19">
        <v>135.61000000000001</v>
      </c>
      <c r="F100" s="5"/>
      <c r="G100" s="18"/>
      <c r="H100" s="19"/>
    </row>
    <row r="101" spans="2:8" s="17" customFormat="1" ht="16" x14ac:dyDescent="0.2">
      <c r="B101" s="5" t="s">
        <v>167</v>
      </c>
      <c r="C101" s="18" t="s">
        <v>168</v>
      </c>
      <c r="D101" s="19">
        <v>272.55</v>
      </c>
      <c r="F101" s="5"/>
      <c r="G101" s="18"/>
      <c r="H101" s="19"/>
    </row>
    <row r="102" spans="2:8" s="17" customFormat="1" ht="16" x14ac:dyDescent="0.2">
      <c r="B102" s="5" t="s">
        <v>169</v>
      </c>
      <c r="C102" s="18" t="s">
        <v>170</v>
      </c>
      <c r="D102" s="19">
        <v>2304</v>
      </c>
      <c r="F102" s="5"/>
      <c r="G102" s="18"/>
      <c r="H102" s="19"/>
    </row>
    <row r="103" spans="2:8" s="17" customFormat="1" ht="16" x14ac:dyDescent="0.2">
      <c r="B103" s="23">
        <v>4231</v>
      </c>
      <c r="C103" s="22" t="s">
        <v>171</v>
      </c>
      <c r="D103" s="21">
        <f>+SUM(D104:D109)</f>
        <v>130556.62999999999</v>
      </c>
      <c r="F103" s="5"/>
      <c r="G103" s="18"/>
      <c r="H103" s="19"/>
    </row>
    <row r="104" spans="2:8" s="17" customFormat="1" ht="16" x14ac:dyDescent="0.2">
      <c r="B104" s="5" t="s">
        <v>172</v>
      </c>
      <c r="C104" s="18" t="s">
        <v>173</v>
      </c>
      <c r="D104" s="19">
        <v>20661.46</v>
      </c>
      <c r="F104" s="5"/>
      <c r="G104" s="18"/>
      <c r="H104" s="19"/>
    </row>
    <row r="105" spans="2:8" s="17" customFormat="1" ht="16" x14ac:dyDescent="0.2">
      <c r="B105" s="5" t="s">
        <v>174</v>
      </c>
      <c r="C105" s="18" t="s">
        <v>175</v>
      </c>
      <c r="D105" s="19">
        <v>60225.31</v>
      </c>
      <c r="F105" s="5"/>
      <c r="G105" s="18"/>
      <c r="H105" s="19"/>
    </row>
    <row r="106" spans="2:8" s="17" customFormat="1" ht="16" x14ac:dyDescent="0.2">
      <c r="B106" s="5" t="s">
        <v>176</v>
      </c>
      <c r="C106" s="18" t="s">
        <v>177</v>
      </c>
      <c r="D106" s="19">
        <v>593.27</v>
      </c>
      <c r="F106" s="5"/>
      <c r="G106" s="18"/>
      <c r="H106" s="19"/>
    </row>
    <row r="107" spans="2:8" s="17" customFormat="1" ht="16" x14ac:dyDescent="0.2">
      <c r="B107" s="5" t="s">
        <v>178</v>
      </c>
      <c r="C107" s="18" t="s">
        <v>179</v>
      </c>
      <c r="D107" s="19">
        <v>31077.56</v>
      </c>
      <c r="F107" s="5"/>
      <c r="G107" s="18"/>
      <c r="H107" s="19"/>
    </row>
    <row r="108" spans="2:8" s="17" customFormat="1" ht="16" x14ac:dyDescent="0.2">
      <c r="B108" s="5" t="s">
        <v>180</v>
      </c>
      <c r="C108" s="18" t="s">
        <v>181</v>
      </c>
      <c r="D108" s="19">
        <v>13125.88</v>
      </c>
      <c r="F108" s="5"/>
      <c r="G108" s="18"/>
      <c r="H108" s="19"/>
    </row>
    <row r="109" spans="2:8" s="17" customFormat="1" ht="16" x14ac:dyDescent="0.2">
      <c r="B109" s="5" t="s">
        <v>182</v>
      </c>
      <c r="C109" s="18" t="s">
        <v>183</v>
      </c>
      <c r="D109" s="19">
        <v>4873.1499999999996</v>
      </c>
      <c r="F109" s="5"/>
      <c r="G109" s="18"/>
      <c r="H109" s="19"/>
    </row>
    <row r="110" spans="2:8" s="17" customFormat="1" ht="16" x14ac:dyDescent="0.2">
      <c r="B110" s="23">
        <v>4241</v>
      </c>
      <c r="C110" s="22" t="s">
        <v>184</v>
      </c>
      <c r="D110" s="21">
        <f>+SUM(D111:D113)</f>
        <v>158616.29999999999</v>
      </c>
      <c r="F110" s="5"/>
      <c r="G110" s="18"/>
      <c r="H110" s="19"/>
    </row>
    <row r="111" spans="2:8" s="17" customFormat="1" ht="16" x14ac:dyDescent="0.2">
      <c r="B111" s="5" t="s">
        <v>185</v>
      </c>
      <c r="C111" s="18" t="s">
        <v>186</v>
      </c>
      <c r="D111" s="19">
        <v>826.3</v>
      </c>
      <c r="F111" s="5"/>
      <c r="G111" s="18"/>
      <c r="H111" s="19"/>
    </row>
    <row r="112" spans="2:8" s="17" customFormat="1" ht="16" x14ac:dyDescent="0.2">
      <c r="B112" s="5" t="s">
        <v>187</v>
      </c>
      <c r="C112" s="18" t="s">
        <v>238</v>
      </c>
      <c r="D112" s="19">
        <v>110210</v>
      </c>
      <c r="F112" s="5"/>
      <c r="G112" s="18"/>
      <c r="H112" s="19"/>
    </row>
    <row r="113" spans="2:8" s="17" customFormat="1" ht="16" x14ac:dyDescent="0.2">
      <c r="B113" s="5" t="s">
        <v>188</v>
      </c>
      <c r="C113" s="18" t="s">
        <v>239</v>
      </c>
      <c r="D113" s="19">
        <v>47580</v>
      </c>
      <c r="F113" s="5"/>
      <c r="G113" s="18"/>
      <c r="H113" s="19"/>
    </row>
    <row r="114" spans="2:8" s="17" customFormat="1" ht="16" x14ac:dyDescent="0.2">
      <c r="B114" s="23">
        <v>4251</v>
      </c>
      <c r="C114" s="22" t="s">
        <v>189</v>
      </c>
      <c r="D114" s="21">
        <f>+SUM(D115:D118)</f>
        <v>83854.900000000009</v>
      </c>
      <c r="F114" s="5"/>
      <c r="G114" s="18"/>
      <c r="H114" s="19"/>
    </row>
    <row r="115" spans="2:8" s="17" customFormat="1" ht="16" x14ac:dyDescent="0.2">
      <c r="B115" s="5" t="s">
        <v>190</v>
      </c>
      <c r="C115" s="18" t="s">
        <v>191</v>
      </c>
      <c r="D115" s="19">
        <v>87.89</v>
      </c>
      <c r="F115" s="5"/>
      <c r="G115" s="18"/>
      <c r="H115" s="19"/>
    </row>
    <row r="116" spans="2:8" s="17" customFormat="1" ht="16" x14ac:dyDescent="0.2">
      <c r="B116" s="5" t="s">
        <v>192</v>
      </c>
      <c r="C116" s="18" t="s">
        <v>193</v>
      </c>
      <c r="D116" s="19">
        <v>20779.82</v>
      </c>
      <c r="F116" s="5"/>
      <c r="G116" s="18"/>
      <c r="H116" s="19"/>
    </row>
    <row r="117" spans="2:8" s="17" customFormat="1" ht="16" x14ac:dyDescent="0.2">
      <c r="B117" s="5" t="s">
        <v>194</v>
      </c>
      <c r="C117" s="18" t="s">
        <v>195</v>
      </c>
      <c r="D117" s="19">
        <v>49644.58</v>
      </c>
      <c r="F117" s="5"/>
      <c r="G117" s="18"/>
      <c r="H117" s="19"/>
    </row>
    <row r="118" spans="2:8" s="17" customFormat="1" ht="16" x14ac:dyDescent="0.2">
      <c r="B118" s="5" t="s">
        <v>196</v>
      </c>
      <c r="C118" s="18" t="s">
        <v>197</v>
      </c>
      <c r="D118" s="19">
        <v>13342.61</v>
      </c>
      <c r="F118" s="5"/>
      <c r="G118" s="18"/>
      <c r="H118" s="19"/>
    </row>
    <row r="119" spans="2:8" s="17" customFormat="1" ht="16" x14ac:dyDescent="0.2">
      <c r="B119" s="5"/>
      <c r="C119" s="18"/>
      <c r="D119" s="19"/>
      <c r="F119" s="5"/>
      <c r="G119" s="18"/>
    </row>
    <row r="120" spans="2:8" s="17" customFormat="1" ht="16" x14ac:dyDescent="0.2">
      <c r="B120" s="5"/>
      <c r="C120" s="18"/>
      <c r="D120" s="19"/>
      <c r="F120" s="5"/>
      <c r="G120" s="18"/>
      <c r="H120" s="19"/>
    </row>
    <row r="121" spans="2:8" s="17" customFormat="1" ht="16" x14ac:dyDescent="0.2">
      <c r="B121" s="5"/>
      <c r="C121" s="20" t="s">
        <v>5</v>
      </c>
      <c r="D121" s="19">
        <f>+SUM(D114,D110,D103,D89,D74,D67,D56,D26,D22,D17,D16)</f>
        <v>13348728.960000001</v>
      </c>
      <c r="F121" s="5"/>
      <c r="G121" s="20" t="s">
        <v>5</v>
      </c>
      <c r="H121" s="19">
        <f>+SUM(H16,H17,H21,H28)</f>
        <v>13470489.890000001</v>
      </c>
    </row>
    <row r="122" spans="2:8" s="17" customFormat="1" ht="16" x14ac:dyDescent="0.2">
      <c r="B122" s="5"/>
      <c r="C122" s="20" t="s">
        <v>6</v>
      </c>
      <c r="D122" s="19">
        <f>+H121-D121</f>
        <v>121760.9299999997</v>
      </c>
      <c r="F122" s="5"/>
      <c r="G122" s="18"/>
      <c r="H122" s="19"/>
    </row>
    <row r="123" spans="2:8" s="17" customFormat="1" ht="16" x14ac:dyDescent="0.2">
      <c r="B123" s="5"/>
      <c r="C123" s="18"/>
      <c r="D123" s="19"/>
      <c r="F123" s="5"/>
      <c r="G123" s="18"/>
      <c r="H123" s="19"/>
    </row>
    <row r="124" spans="2:8" s="17" customFormat="1" ht="16" x14ac:dyDescent="0.2">
      <c r="B124" s="5"/>
      <c r="C124" s="18"/>
      <c r="D124" s="19"/>
      <c r="F124" s="5"/>
      <c r="G124" s="18"/>
      <c r="H124" s="19"/>
    </row>
    <row r="125" spans="2:8" s="17" customFormat="1" ht="16" x14ac:dyDescent="0.2">
      <c r="B125" s="5"/>
      <c r="C125" s="18"/>
      <c r="D125" s="19"/>
      <c r="F125" s="5"/>
      <c r="G125" s="18"/>
      <c r="H125" s="19"/>
    </row>
    <row r="126" spans="2:8" s="17" customFormat="1" ht="16" x14ac:dyDescent="0.2">
      <c r="B126" s="5"/>
      <c r="C126" s="18"/>
      <c r="D126" s="19"/>
      <c r="F126" s="5"/>
      <c r="G126" s="18"/>
      <c r="H126" s="19"/>
    </row>
    <row r="127" spans="2:8" s="17" customFormat="1" ht="16" x14ac:dyDescent="0.2">
      <c r="B127" s="5"/>
      <c r="C127" s="18"/>
      <c r="D127" s="19"/>
      <c r="F127" s="5"/>
      <c r="G127" s="18"/>
      <c r="H127" s="19"/>
    </row>
    <row r="128" spans="2:8" s="17" customFormat="1" ht="16" x14ac:dyDescent="0.2">
      <c r="B128" s="5"/>
      <c r="C128" s="18"/>
      <c r="D128" s="19"/>
      <c r="F128" s="5"/>
      <c r="G128" s="18"/>
      <c r="H128" s="19"/>
    </row>
    <row r="129" spans="2:8" s="17" customFormat="1" ht="16" x14ac:dyDescent="0.2">
      <c r="B129" s="5"/>
      <c r="C129" s="18"/>
      <c r="D129" s="19"/>
      <c r="F129" s="5"/>
      <c r="G129" s="18"/>
      <c r="H129" s="19"/>
    </row>
    <row r="130" spans="2:8" s="17" customFormat="1" ht="16" x14ac:dyDescent="0.2">
      <c r="B130" s="5"/>
      <c r="C130" s="2"/>
      <c r="D130" s="3"/>
      <c r="F130" s="5"/>
      <c r="G130" s="20"/>
      <c r="H130" s="21"/>
    </row>
    <row r="131" spans="2:8" s="17" customFormat="1" ht="16" x14ac:dyDescent="0.2">
      <c r="B131" s="2"/>
      <c r="C131" s="2"/>
      <c r="D131" s="3"/>
      <c r="F131" s="5"/>
      <c r="G131" s="20"/>
      <c r="H131" s="21"/>
    </row>
    <row r="132" spans="2:8" s="17" customFormat="1" ht="16" x14ac:dyDescent="0.2">
      <c r="B132" s="2"/>
      <c r="C132" s="2"/>
      <c r="D132" s="3"/>
      <c r="F132" s="5"/>
      <c r="G132" s="18"/>
      <c r="H132" s="19"/>
    </row>
    <row r="133" spans="2:8" s="17" customFormat="1" ht="16" x14ac:dyDescent="0.2">
      <c r="B133" s="2"/>
      <c r="C133" s="2"/>
      <c r="D133" s="3"/>
      <c r="F133" s="5"/>
      <c r="G133" s="18"/>
      <c r="H133" s="19"/>
    </row>
    <row r="134" spans="2:8" s="17" customFormat="1" ht="16" x14ac:dyDescent="0.2">
      <c r="B134" s="2"/>
      <c r="C134" s="2"/>
      <c r="D134" s="3"/>
      <c r="F134" s="5"/>
      <c r="G134" s="20"/>
      <c r="H134" s="21"/>
    </row>
    <row r="135" spans="2:8" s="17" customFormat="1" ht="16" x14ac:dyDescent="0.2">
      <c r="B135" s="2"/>
      <c r="C135" s="2"/>
      <c r="D135" s="3"/>
      <c r="F135" s="5"/>
      <c r="G135" s="18"/>
      <c r="H135" s="19"/>
    </row>
    <row r="136" spans="2:8" s="17" customFormat="1" ht="16" x14ac:dyDescent="0.2">
      <c r="B136" s="2"/>
      <c r="C136" s="2"/>
      <c r="D136" s="3"/>
      <c r="F136" s="5"/>
      <c r="G136" s="2"/>
      <c r="H136" s="3"/>
    </row>
    <row r="137" spans="2:8" s="17" customFormat="1" ht="16" x14ac:dyDescent="0.2">
      <c r="B137" s="2"/>
      <c r="C137" s="2"/>
      <c r="D137" s="3"/>
      <c r="F137" s="2"/>
      <c r="G137" s="2"/>
      <c r="H137" s="3"/>
    </row>
  </sheetData>
  <mergeCells count="3">
    <mergeCell ref="B10:D11"/>
    <mergeCell ref="F10:H11"/>
    <mergeCell ref="F2:H8"/>
  </mergeCells>
  <phoneticPr fontId="0" type="noConversion"/>
  <conditionalFormatting sqref="H9:H15 H17:H118 D1:D1048576 H120:H1048576">
    <cfRule type="cellIs" dxfId="1" priority="2" stopIfTrue="1" operator="lessThan">
      <formula>0</formula>
    </cfRule>
  </conditionalFormatting>
  <conditionalFormatting sqref="H16">
    <cfRule type="cellIs" dxfId="0" priority="1" stopIfTrue="1" operator="lessThan">
      <formula>0</formula>
    </cfRule>
  </conditionalFormatting>
  <pageMargins left="0.39370078740157483" right="0" top="0.59055118110236227" bottom="0.78740157480314965" header="0.70866141732283472" footer="0.51181102362204722"/>
  <pageSetup paperSize="9" scale="60" fitToHeight="0" orientation="portrait" horizontalDpi="240" verticalDpi="144" r:id="rId1"/>
  <headerFooter alignWithMargins="0">
    <oddFooter>&amp;CPagina &amp;P</oddFooter>
  </headerFooter>
  <rowBreaks count="1" manualBreakCount="1"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Conto Economico</vt:lpstr>
      <vt:lpstr>'Conto Economico'!Titoli_stampa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Microsoft Office User</cp:lastModifiedBy>
  <cp:lastPrinted>2007-02-02T10:28:59Z</cp:lastPrinted>
  <dcterms:created xsi:type="dcterms:W3CDTF">1996-11-05T10:16:36Z</dcterms:created>
  <dcterms:modified xsi:type="dcterms:W3CDTF">2022-05-11T12:59:07Z</dcterms:modified>
</cp:coreProperties>
</file>