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83A05F48-6A6C-4A7B-A817-5132EFD1C863}" xr6:coauthVersionLast="47" xr6:coauthVersionMax="47" xr10:uidLastSave="{00000000-0000-0000-0000-000000000000}"/>
  <bookViews>
    <workbookView xWindow="-120" yWindow="-120" windowWidth="20730" windowHeight="11160" activeTab="1" xr2:uid="{CE2AA91D-4789-4DFC-82C7-0B090862C3C5}"/>
  </bookViews>
  <sheets>
    <sheet name="Testo" sheetId="1" r:id="rId1"/>
    <sheet name="Soluzi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C28" i="2"/>
  <c r="C27" i="2"/>
  <c r="C26" i="2"/>
  <c r="C30" i="2" s="1"/>
  <c r="D20" i="2"/>
  <c r="D19" i="2"/>
  <c r="D18" i="2"/>
  <c r="G17" i="2"/>
  <c r="D17" i="2"/>
  <c r="D21" i="2" s="1"/>
  <c r="F23" i="2" s="1"/>
  <c r="E7" i="2"/>
  <c r="E3" i="2"/>
  <c r="E5" i="2" s="1"/>
  <c r="G18" i="2" s="1"/>
</calcChain>
</file>

<file path=xl/sharedStrings.xml><?xml version="1.0" encoding="utf-8"?>
<sst xmlns="http://schemas.openxmlformats.org/spreadsheetml/2006/main" count="80" uniqueCount="62">
  <si>
    <t xml:space="preserve">Testo </t>
  </si>
  <si>
    <t xml:space="preserve">Holding SpA ha acquistato la partecipazione Alfa il 31 Dicembre 20x0 al prezzo di Euro 950.000, </t>
  </si>
  <si>
    <t>arrivando a detenere il 75% delle azioni rappresentanti il capitale sociale della società Alfa.</t>
  </si>
  <si>
    <t xml:space="preserve">Il patrimonio netto di Alfa al 31 Dicembre 20x0 era così composto: </t>
  </si>
  <si>
    <t>Capitale Sociale                                                                  750.000</t>
  </si>
  <si>
    <t>Riserve                                                                                    250.000</t>
  </si>
  <si>
    <t>Utile d'esercizio 20x0                                                        100.000</t>
  </si>
  <si>
    <t>Patrimonio netto contabile di Alfa al 31.12.20x0  1.100.000</t>
  </si>
  <si>
    <t xml:space="preserve">Alfa possedeva un fabbricato industriale il cui valore corrente secondo una perizia </t>
  </si>
  <si>
    <t xml:space="preserve">riferita alla data d'acquisto risultava essere superiore di Euro 100.000 rispetto a </t>
  </si>
  <si>
    <t>quello iscritto in bilancio.</t>
  </si>
  <si>
    <t>Nell'esercizio 20x1 Alfa ha conseguito un utile di  Euro 120.000.</t>
  </si>
  <si>
    <t xml:space="preserve">Alla fine dello stesso esercizio, Holding S.p.A. aveva in magazzino delle merci acquistate da </t>
  </si>
  <si>
    <t xml:space="preserve">Alfa, su cui Alfa aveva conseguito un utile di Euro 3.889. </t>
  </si>
  <si>
    <t>Nell'esercizio 20x2 Alfa ha distribuito Euro 50.000 di utile dell'esercizio precedente</t>
  </si>
  <si>
    <t xml:space="preserve">Alla luce delle informazioni a disposizione si provveda a determinare il valore da attribuire </t>
  </si>
  <si>
    <t>alla partecipazione in Alfa nei bilanci di Holding al 31 Dicembre 20x0 e al 31 Dicembre 20x1</t>
  </si>
  <si>
    <t xml:space="preserve">applicando il metodo del patrimonio netto. </t>
  </si>
  <si>
    <t xml:space="preserve">Si indichino altresì le relative rilevazioni contabili relative agli esercizi 20x0, 20x1, e 20x2 sapendo che: 1. la vita utile residua del fabbricato </t>
  </si>
  <si>
    <t xml:space="preserve">industriale è stimata in 10 anni. 2. l'avviamento è recuperabile in 5 anni. </t>
  </si>
  <si>
    <t xml:space="preserve">Quota corrispendente alla frazione del patrimonio netto </t>
  </si>
  <si>
    <t>75%*1100000</t>
  </si>
  <si>
    <t>Prezzo d'acquisto</t>
  </si>
  <si>
    <t>Differenza</t>
  </si>
  <si>
    <t>maggior valore del fabbricato industriale</t>
  </si>
  <si>
    <t>75%*100000</t>
  </si>
  <si>
    <t>avviamento</t>
  </si>
  <si>
    <t>Valutazione della partecipazione</t>
  </si>
  <si>
    <t>31.12.20x0</t>
  </si>
  <si>
    <t>Dare</t>
  </si>
  <si>
    <t>Avere</t>
  </si>
  <si>
    <t>Partecipazioni in imprese controllate</t>
  </si>
  <si>
    <t>Banca c/c</t>
  </si>
  <si>
    <t>Valore della partecipazione al 31.12.20x0</t>
  </si>
  <si>
    <t>Assestamento del maggior valore</t>
  </si>
  <si>
    <t>Ammortamento del maggior valore del fabbricato</t>
  </si>
  <si>
    <t>vita utile di 10 anni</t>
  </si>
  <si>
    <t>Ammortamento dell'avviamento</t>
  </si>
  <si>
    <t>vita utile di 5 anni</t>
  </si>
  <si>
    <t>Utile 20x1</t>
  </si>
  <si>
    <t>Utile infragruppo</t>
  </si>
  <si>
    <t>Valore della partecipazione al 31.12.20x1</t>
  </si>
  <si>
    <t>differenza tra il valore al partecipazione al 31 12.20x0 ed il valore della partecipazione al 31.12.20x1</t>
  </si>
  <si>
    <t>Utile 20x1 (75%+120000)</t>
  </si>
  <si>
    <t>Ammortamento del maggor valore del fabbricato</t>
  </si>
  <si>
    <t>Riserva non distribuibile (alimentata dalla rivalutazione)</t>
  </si>
  <si>
    <t xml:space="preserve">1° Metodo Integrale </t>
  </si>
  <si>
    <t>Partecipazione in controllate</t>
  </si>
  <si>
    <t>a</t>
  </si>
  <si>
    <t>Rivalutazione da partecipazione</t>
  </si>
  <si>
    <t>Utile d'esercizio 20x1</t>
  </si>
  <si>
    <t>Riserva ex art.2426 n.4</t>
  </si>
  <si>
    <t xml:space="preserve">2° Metodo patrimonialista </t>
  </si>
  <si>
    <t xml:space="preserve">Partecipazione in controllate </t>
  </si>
  <si>
    <t>Nell'esercizio 20x2</t>
  </si>
  <si>
    <t xml:space="preserve">Credito verso controllata </t>
  </si>
  <si>
    <t>Partecipazioni in controllate</t>
  </si>
  <si>
    <t xml:space="preserve">Riserva ex art.2426 n.4 </t>
  </si>
  <si>
    <t>Riserva straordinaria</t>
  </si>
  <si>
    <t>se si utilizza il metodo integrale in sede di distribuzione di utili, la parte di utile corrispondente alla</t>
  </si>
  <si>
    <t>rivalutazione della partecipazione deve essere accantonata ad una riserva non distribuibile</t>
  </si>
  <si>
    <t xml:space="preserve">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</si>
</sst>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0" xfId="0" applyNumberFormat="1" applyFont="1" applyAlignment="1">
      <alignment vertical="top"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quotePrefix="1"/>
    <xf numFmtId="3" fontId="0" fillId="0" borderId="0" xfId="0" quotePrefix="1" applyNumberFormat="1"/>
    <xf numFmtId="3" fontId="0" fillId="0" borderId="0" xfId="0" applyNumberFormat="1"/>
    <xf numFmtId="0" fontId="0" fillId="0" borderId="1" xfId="0" applyBorder="1"/>
    <xf numFmtId="1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0" xfId="0" applyFill="1"/>
    <xf numFmtId="0" fontId="1" fillId="2" borderId="0" xfId="0" applyFont="1" applyFill="1"/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CA1E-F591-4ECC-B8B7-E76A3FF37D93}">
  <dimension ref="A1:D21"/>
  <sheetViews>
    <sheetView workbookViewId="0">
      <selection activeCell="D8" sqref="D8"/>
    </sheetView>
  </sheetViews>
  <sheetFormatPr defaultRowHeight="15" x14ac:dyDescent="0.25"/>
  <cols>
    <col min="1" max="1" width="73" customWidth="1"/>
  </cols>
  <sheetData>
    <row r="1" spans="1:4" x14ac:dyDescent="0.25">
      <c r="A1" s="1" t="s">
        <v>0</v>
      </c>
      <c r="B1" s="2"/>
      <c r="C1" s="2"/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3</v>
      </c>
    </row>
    <row r="5" spans="1:4" x14ac:dyDescent="0.25">
      <c r="A5" s="3" t="s">
        <v>4</v>
      </c>
    </row>
    <row r="6" spans="1:4" x14ac:dyDescent="0.25">
      <c r="A6" s="3" t="s">
        <v>5</v>
      </c>
    </row>
    <row r="7" spans="1:4" x14ac:dyDescent="0.25">
      <c r="A7" s="3" t="s">
        <v>6</v>
      </c>
    </row>
    <row r="8" spans="1:4" x14ac:dyDescent="0.25">
      <c r="A8" s="3" t="s">
        <v>7</v>
      </c>
      <c r="D8">
        <f>630*5</f>
        <v>3150</v>
      </c>
    </row>
    <row r="9" spans="1:4" x14ac:dyDescent="0.25">
      <c r="A9" s="4" t="s">
        <v>8</v>
      </c>
    </row>
    <row r="10" spans="1:4" x14ac:dyDescent="0.25">
      <c r="A10" s="3" t="s">
        <v>9</v>
      </c>
    </row>
    <row r="11" spans="1:4" x14ac:dyDescent="0.25">
      <c r="A11" s="3" t="s">
        <v>10</v>
      </c>
    </row>
    <row r="12" spans="1:4" x14ac:dyDescent="0.25">
      <c r="A12" s="3" t="s">
        <v>11</v>
      </c>
    </row>
    <row r="13" spans="1:4" x14ac:dyDescent="0.25">
      <c r="A13" s="3" t="s">
        <v>12</v>
      </c>
    </row>
    <row r="14" spans="1:4" x14ac:dyDescent="0.25">
      <c r="A14" s="3" t="s">
        <v>13</v>
      </c>
    </row>
    <row r="15" spans="1:4" x14ac:dyDescent="0.25">
      <c r="A15" s="3" t="s">
        <v>14</v>
      </c>
    </row>
    <row r="17" spans="1:3" x14ac:dyDescent="0.25">
      <c r="A17" s="5" t="s">
        <v>15</v>
      </c>
      <c r="B17" s="6"/>
      <c r="C17" s="6"/>
    </row>
    <row r="18" spans="1:3" x14ac:dyDescent="0.25">
      <c r="A18" s="5" t="s">
        <v>16</v>
      </c>
      <c r="B18" s="6"/>
      <c r="C18" s="6"/>
    </row>
    <row r="19" spans="1:3" x14ac:dyDescent="0.25">
      <c r="A19" s="5" t="s">
        <v>17</v>
      </c>
      <c r="B19" s="6"/>
      <c r="C19" s="6"/>
    </row>
    <row r="20" spans="1:3" x14ac:dyDescent="0.25">
      <c r="A20" s="5" t="s">
        <v>18</v>
      </c>
      <c r="B20" s="6"/>
      <c r="C20" s="6"/>
    </row>
    <row r="21" spans="1:3" x14ac:dyDescent="0.25">
      <c r="A21" s="5" t="s">
        <v>19</v>
      </c>
      <c r="B21" s="6"/>
      <c r="C2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08F59-76C7-4324-8C16-5368E583B908}">
  <dimension ref="A1:J50"/>
  <sheetViews>
    <sheetView tabSelected="1" topLeftCell="A32" workbookViewId="0">
      <selection activeCell="G43" sqref="G43"/>
    </sheetView>
  </sheetViews>
  <sheetFormatPr defaultRowHeight="15" x14ac:dyDescent="0.25"/>
  <cols>
    <col min="1" max="1" width="12.42578125" customWidth="1"/>
    <col min="2" max="2" width="21.42578125" customWidth="1"/>
    <col min="5" max="5" width="22" customWidth="1"/>
  </cols>
  <sheetData>
    <row r="1" spans="1:7" x14ac:dyDescent="0.25">
      <c r="A1" t="s">
        <v>20</v>
      </c>
      <c r="E1">
        <v>825000</v>
      </c>
      <c r="F1" s="7" t="s">
        <v>21</v>
      </c>
    </row>
    <row r="2" spans="1:7" x14ac:dyDescent="0.25">
      <c r="A2" t="s">
        <v>22</v>
      </c>
      <c r="E2">
        <v>950000</v>
      </c>
    </row>
    <row r="3" spans="1:7" x14ac:dyDescent="0.25">
      <c r="A3" t="s">
        <v>23</v>
      </c>
      <c r="E3">
        <f>E2-E1</f>
        <v>125000</v>
      </c>
    </row>
    <row r="4" spans="1:7" x14ac:dyDescent="0.25">
      <c r="A4" t="s">
        <v>24</v>
      </c>
      <c r="E4">
        <v>75000</v>
      </c>
      <c r="F4" s="8" t="s">
        <v>25</v>
      </c>
    </row>
    <row r="5" spans="1:7" x14ac:dyDescent="0.25">
      <c r="A5" t="s">
        <v>26</v>
      </c>
      <c r="E5">
        <f>E3-E4</f>
        <v>50000</v>
      </c>
      <c r="F5" s="9"/>
    </row>
    <row r="7" spans="1:7" x14ac:dyDescent="0.25">
      <c r="A7" t="s">
        <v>27</v>
      </c>
      <c r="C7" t="s">
        <v>28</v>
      </c>
      <c r="E7">
        <f>950000</f>
        <v>950000</v>
      </c>
    </row>
    <row r="10" spans="1:7" x14ac:dyDescent="0.25">
      <c r="F10" s="9"/>
    </row>
    <row r="12" spans="1:7" x14ac:dyDescent="0.25">
      <c r="C12" t="s">
        <v>28</v>
      </c>
      <c r="F12" t="s">
        <v>29</v>
      </c>
      <c r="G12" t="s">
        <v>30</v>
      </c>
    </row>
    <row r="13" spans="1:7" x14ac:dyDescent="0.25">
      <c r="A13" s="10" t="s">
        <v>31</v>
      </c>
      <c r="B13" s="10"/>
      <c r="D13" s="10" t="s">
        <v>32</v>
      </c>
      <c r="E13" s="10"/>
      <c r="F13" s="9">
        <v>950000</v>
      </c>
      <c r="G13" s="9">
        <v>950000</v>
      </c>
    </row>
    <row r="15" spans="1:7" x14ac:dyDescent="0.25">
      <c r="A15" t="s">
        <v>33</v>
      </c>
      <c r="D15" s="9">
        <v>950000</v>
      </c>
      <c r="F15" s="9"/>
    </row>
    <row r="16" spans="1:7" x14ac:dyDescent="0.25">
      <c r="A16" t="s">
        <v>34</v>
      </c>
    </row>
    <row r="17" spans="1:7" x14ac:dyDescent="0.25">
      <c r="A17" t="s">
        <v>35</v>
      </c>
      <c r="D17">
        <f>-75000/10</f>
        <v>-7500</v>
      </c>
      <c r="E17" t="s">
        <v>36</v>
      </c>
      <c r="G17">
        <f>E4/10</f>
        <v>7500</v>
      </c>
    </row>
    <row r="18" spans="1:7" x14ac:dyDescent="0.25">
      <c r="A18" t="s">
        <v>37</v>
      </c>
      <c r="D18">
        <f>-50000/5</f>
        <v>-10000</v>
      </c>
      <c r="E18" t="s">
        <v>38</v>
      </c>
      <c r="F18" s="9"/>
      <c r="G18">
        <f>E5/5</f>
        <v>10000</v>
      </c>
    </row>
    <row r="19" spans="1:7" x14ac:dyDescent="0.25">
      <c r="A19" t="s">
        <v>39</v>
      </c>
      <c r="D19">
        <f>75%*120000</f>
        <v>90000</v>
      </c>
      <c r="F19" s="11"/>
    </row>
    <row r="20" spans="1:7" x14ac:dyDescent="0.25">
      <c r="A20" t="s">
        <v>40</v>
      </c>
      <c r="D20">
        <f>-75%*3889</f>
        <v>-2916.75</v>
      </c>
      <c r="F20" s="11"/>
    </row>
    <row r="21" spans="1:7" x14ac:dyDescent="0.25">
      <c r="A21" t="s">
        <v>41</v>
      </c>
      <c r="D21" s="9">
        <f>D15+D17+D18+D19+D20</f>
        <v>1019583.25</v>
      </c>
      <c r="F21" s="9"/>
    </row>
    <row r="23" spans="1:7" x14ac:dyDescent="0.25">
      <c r="A23" t="s">
        <v>42</v>
      </c>
      <c r="F23" s="9">
        <f>D21-D15</f>
        <v>69583.25</v>
      </c>
    </row>
    <row r="24" spans="1:7" x14ac:dyDescent="0.25">
      <c r="G24" s="9"/>
    </row>
    <row r="26" spans="1:7" x14ac:dyDescent="0.25">
      <c r="A26" t="s">
        <v>43</v>
      </c>
      <c r="C26">
        <f>75%*120000</f>
        <v>90000</v>
      </c>
    </row>
    <row r="27" spans="1:7" x14ac:dyDescent="0.25">
      <c r="A27" t="s">
        <v>40</v>
      </c>
      <c r="C27">
        <f>-75%*3889</f>
        <v>-2916.75</v>
      </c>
    </row>
    <row r="28" spans="1:7" x14ac:dyDescent="0.25">
      <c r="A28" t="s">
        <v>44</v>
      </c>
      <c r="C28">
        <f>-7500</f>
        <v>-7500</v>
      </c>
      <c r="F28" s="9"/>
    </row>
    <row r="29" spans="1:7" x14ac:dyDescent="0.25">
      <c r="A29" t="s">
        <v>37</v>
      </c>
      <c r="C29" s="9">
        <v>-10000</v>
      </c>
      <c r="F29" s="9"/>
    </row>
    <row r="30" spans="1:7" x14ac:dyDescent="0.25">
      <c r="A30" t="s">
        <v>45</v>
      </c>
      <c r="C30" s="9">
        <f>C26+C27+C28+C29</f>
        <v>69583.25</v>
      </c>
      <c r="F30" s="9"/>
    </row>
    <row r="31" spans="1:7" x14ac:dyDescent="0.25">
      <c r="F31" s="9"/>
    </row>
    <row r="32" spans="1:7" x14ac:dyDescent="0.25">
      <c r="A32" s="12" t="s">
        <v>46</v>
      </c>
      <c r="B32" s="12"/>
      <c r="C32" s="12"/>
      <c r="D32" s="12"/>
      <c r="E32" s="12"/>
      <c r="F32" s="13"/>
      <c r="G32" s="12"/>
    </row>
    <row r="33" spans="1:10" x14ac:dyDescent="0.25">
      <c r="A33" s="12"/>
      <c r="B33" s="12"/>
      <c r="C33" s="12"/>
      <c r="D33" s="12"/>
      <c r="E33" s="12"/>
      <c r="F33" s="12" t="s">
        <v>29</v>
      </c>
      <c r="G33" s="12" t="s">
        <v>30</v>
      </c>
    </row>
    <row r="34" spans="1:10" x14ac:dyDescent="0.25">
      <c r="A34" s="14" t="s">
        <v>47</v>
      </c>
      <c r="B34" s="14"/>
      <c r="C34" s="12" t="s">
        <v>48</v>
      </c>
      <c r="D34" s="14" t="s">
        <v>49</v>
      </c>
      <c r="E34" s="14"/>
      <c r="F34" s="12">
        <v>69583</v>
      </c>
      <c r="G34" s="13">
        <v>69583</v>
      </c>
    </row>
    <row r="35" spans="1:10" x14ac:dyDescent="0.25">
      <c r="A35" s="12"/>
      <c r="B35" s="12"/>
      <c r="C35" s="12"/>
      <c r="D35" s="12"/>
      <c r="E35" s="12"/>
      <c r="F35" s="12"/>
      <c r="G35" s="12"/>
    </row>
    <row r="37" spans="1:10" x14ac:dyDescent="0.25">
      <c r="A37" t="s">
        <v>52</v>
      </c>
    </row>
    <row r="38" spans="1:10" x14ac:dyDescent="0.25">
      <c r="F38" t="s">
        <v>29</v>
      </c>
      <c r="G38" t="s">
        <v>30</v>
      </c>
    </row>
    <row r="39" spans="1:10" x14ac:dyDescent="0.25">
      <c r="A39" s="10" t="s">
        <v>53</v>
      </c>
      <c r="B39" s="10"/>
      <c r="D39" s="10" t="s">
        <v>51</v>
      </c>
      <c r="E39" s="10"/>
      <c r="F39">
        <v>69583</v>
      </c>
      <c r="G39" s="9">
        <v>69583</v>
      </c>
      <c r="I39" s="20" t="s">
        <v>51</v>
      </c>
      <c r="J39" s="20"/>
    </row>
    <row r="40" spans="1:10" x14ac:dyDescent="0.25">
      <c r="I40" s="15">
        <v>50000</v>
      </c>
      <c r="J40" s="16">
        <v>69583</v>
      </c>
    </row>
    <row r="41" spans="1:10" x14ac:dyDescent="0.25">
      <c r="A41" s="18" t="s">
        <v>54</v>
      </c>
      <c r="B41" s="18"/>
      <c r="C41" s="18"/>
      <c r="D41" s="18"/>
      <c r="E41" s="18"/>
      <c r="J41" s="17"/>
    </row>
    <row r="42" spans="1:10" x14ac:dyDescent="0.25">
      <c r="A42" s="19" t="s">
        <v>59</v>
      </c>
      <c r="B42" s="19"/>
      <c r="C42" s="19"/>
      <c r="D42" s="19"/>
      <c r="E42" s="19"/>
      <c r="G42" s="12" t="s">
        <v>61</v>
      </c>
      <c r="J42" s="17"/>
    </row>
    <row r="43" spans="1:10" x14ac:dyDescent="0.25">
      <c r="A43" s="19" t="s">
        <v>60</v>
      </c>
      <c r="B43" s="19"/>
      <c r="C43" s="19"/>
      <c r="D43" s="19"/>
      <c r="E43" s="19"/>
      <c r="G43" s="12"/>
      <c r="J43" s="17">
        <v>19583</v>
      </c>
    </row>
    <row r="44" spans="1:10" x14ac:dyDescent="0.25">
      <c r="F44" s="12" t="s">
        <v>29</v>
      </c>
      <c r="G44" s="12" t="s">
        <v>30</v>
      </c>
      <c r="J44" s="17"/>
    </row>
    <row r="45" spans="1:10" x14ac:dyDescent="0.25">
      <c r="A45" s="14" t="s">
        <v>50</v>
      </c>
      <c r="B45" s="14"/>
      <c r="C45" s="12" t="s">
        <v>48</v>
      </c>
      <c r="D45" s="14" t="s">
        <v>51</v>
      </c>
      <c r="E45" s="14"/>
      <c r="F45" s="12">
        <v>69583</v>
      </c>
      <c r="G45" s="13">
        <v>69583</v>
      </c>
      <c r="J45" s="17"/>
    </row>
    <row r="46" spans="1:10" x14ac:dyDescent="0.25">
      <c r="F46" t="s">
        <v>29</v>
      </c>
      <c r="G46" t="s">
        <v>30</v>
      </c>
      <c r="I46" s="9"/>
    </row>
    <row r="47" spans="1:10" x14ac:dyDescent="0.25">
      <c r="A47" s="10" t="s">
        <v>55</v>
      </c>
      <c r="B47" s="10"/>
      <c r="C47" t="s">
        <v>48</v>
      </c>
      <c r="D47" s="10" t="s">
        <v>56</v>
      </c>
      <c r="E47" s="10"/>
      <c r="F47" s="9">
        <v>50000</v>
      </c>
      <c r="G47" s="9">
        <v>50000</v>
      </c>
    </row>
    <row r="48" spans="1:10" x14ac:dyDescent="0.25">
      <c r="F48" s="9"/>
      <c r="G48" s="9"/>
    </row>
    <row r="49" spans="1:7" x14ac:dyDescent="0.25">
      <c r="F49" t="s">
        <v>29</v>
      </c>
      <c r="G49" t="s">
        <v>30</v>
      </c>
    </row>
    <row r="50" spans="1:7" x14ac:dyDescent="0.25">
      <c r="A50" s="10" t="s">
        <v>57</v>
      </c>
      <c r="B50" s="10"/>
      <c r="C50" t="s">
        <v>48</v>
      </c>
      <c r="D50" s="10" t="s">
        <v>58</v>
      </c>
      <c r="E50" s="10"/>
      <c r="F50" s="9">
        <v>50000</v>
      </c>
      <c r="G50" s="9">
        <v>50000</v>
      </c>
    </row>
  </sheetData>
  <mergeCells count="1">
    <mergeCell ref="I39:J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2022-05-12T21:20:20Z</dcterms:created>
  <dcterms:modified xsi:type="dcterms:W3CDTF">2022-05-13T08:22:46Z</dcterms:modified>
</cp:coreProperties>
</file>