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e Grassi.DESKTOP-AA12EAN\Downloads\"/>
    </mc:Choice>
  </mc:AlternateContent>
  <bookViews>
    <workbookView xWindow="0" yWindow="0" windowWidth="15315" windowHeight="8498"/>
  </bookViews>
  <sheets>
    <sheet name="Punti z pag. 100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B5" i="2"/>
  <c r="H43" i="2" l="1"/>
  <c r="A43" i="2"/>
  <c r="H41" i="2"/>
  <c r="A41" i="2"/>
  <c r="T7" i="2"/>
  <c r="T8" i="2" s="1"/>
  <c r="S8" i="2"/>
  <c r="S9" i="2"/>
  <c r="S10" i="2"/>
  <c r="S11" i="2"/>
  <c r="S12" i="2"/>
  <c r="S13" i="2"/>
  <c r="S14" i="2"/>
  <c r="S15" i="2"/>
  <c r="S16" i="2"/>
  <c r="S7" i="2"/>
  <c r="T9" i="2" l="1"/>
  <c r="U8" i="2"/>
  <c r="V8" i="2" s="1"/>
  <c r="U7" i="2"/>
  <c r="V7" i="2" s="1"/>
  <c r="B9" i="2"/>
  <c r="D9" i="2" s="1"/>
  <c r="B10" i="2"/>
  <c r="D10" i="2" s="1"/>
  <c r="B11" i="2"/>
  <c r="C11" i="2" s="1"/>
  <c r="B12" i="2"/>
  <c r="C12" i="2" s="1"/>
  <c r="B13" i="2"/>
  <c r="D13" i="2" s="1"/>
  <c r="B14" i="2"/>
  <c r="D14" i="2" s="1"/>
  <c r="B15" i="2"/>
  <c r="D15" i="2" s="1"/>
  <c r="B16" i="2"/>
  <c r="D16" i="2" s="1"/>
  <c r="B17" i="2"/>
  <c r="D17" i="2" s="1"/>
  <c r="B18" i="2"/>
  <c r="D18" i="2" s="1"/>
  <c r="B19" i="2"/>
  <c r="C19" i="2" s="1"/>
  <c r="B20" i="2"/>
  <c r="C20" i="2" s="1"/>
  <c r="B21" i="2"/>
  <c r="C21" i="2" s="1"/>
  <c r="B22" i="2"/>
  <c r="D22" i="2" s="1"/>
  <c r="B23" i="2"/>
  <c r="D23" i="2" s="1"/>
  <c r="B24" i="2"/>
  <c r="C24" i="2" s="1"/>
  <c r="B25" i="2"/>
  <c r="D25" i="2" s="1"/>
  <c r="B26" i="2"/>
  <c r="D26" i="2" s="1"/>
  <c r="B27" i="2"/>
  <c r="C27" i="2" s="1"/>
  <c r="B28" i="2"/>
  <c r="C28" i="2" s="1"/>
  <c r="B29" i="2"/>
  <c r="D29" i="2" s="1"/>
  <c r="B30" i="2"/>
  <c r="D30" i="2" s="1"/>
  <c r="B31" i="2"/>
  <c r="D31" i="2" s="1"/>
  <c r="B32" i="2"/>
  <c r="D32" i="2" s="1"/>
  <c r="B33" i="2"/>
  <c r="D33" i="2" s="1"/>
  <c r="B34" i="2"/>
  <c r="D34" i="2" s="1"/>
  <c r="B35" i="2"/>
  <c r="C35" i="2" s="1"/>
  <c r="B36" i="2"/>
  <c r="C36" i="2" s="1"/>
  <c r="B37" i="2"/>
  <c r="C37" i="2" s="1"/>
  <c r="B4" i="2"/>
  <c r="T10" i="2" l="1"/>
  <c r="U9" i="2"/>
  <c r="V9" i="2" s="1"/>
  <c r="C26" i="2"/>
  <c r="C23" i="2"/>
  <c r="D8" i="2"/>
  <c r="B43" i="2"/>
  <c r="B41" i="2"/>
  <c r="C22" i="2"/>
  <c r="C10" i="2"/>
  <c r="D37" i="2"/>
  <c r="C8" i="2"/>
  <c r="D21" i="2"/>
  <c r="C31" i="2"/>
  <c r="C29" i="2"/>
  <c r="C17" i="2"/>
  <c r="C13" i="2"/>
  <c r="C32" i="2"/>
  <c r="D24" i="2"/>
  <c r="C9" i="2"/>
  <c r="C33" i="2"/>
  <c r="C30" i="2"/>
  <c r="C18" i="2"/>
  <c r="C16" i="2"/>
  <c r="C25" i="2"/>
  <c r="C15" i="2"/>
  <c r="C34" i="2"/>
  <c r="C14" i="2"/>
  <c r="D36" i="2"/>
  <c r="D28" i="2"/>
  <c r="D20" i="2"/>
  <c r="D12" i="2"/>
  <c r="D19" i="2"/>
  <c r="D35" i="2"/>
  <c r="D27" i="2"/>
  <c r="D11" i="2"/>
  <c r="T11" i="2" l="1"/>
  <c r="U10" i="2"/>
  <c r="V10" i="2" s="1"/>
  <c r="D41" i="2"/>
  <c r="D43" i="2"/>
  <c r="C41" i="2"/>
  <c r="C43" i="2"/>
  <c r="T12" i="2" l="1"/>
  <c r="U11" i="2"/>
  <c r="V11" i="2" s="1"/>
  <c r="T13" i="2" l="1"/>
  <c r="U12" i="2"/>
  <c r="V12" i="2" s="1"/>
  <c r="T14" i="2" l="1"/>
  <c r="U13" i="2"/>
  <c r="V13" i="2" s="1"/>
  <c r="T15" i="2" l="1"/>
  <c r="U14" i="2"/>
  <c r="V14" i="2" s="1"/>
  <c r="T16" i="2" l="1"/>
  <c r="U16" i="2" s="1"/>
  <c r="V16" i="2" s="1"/>
  <c r="U15" i="2"/>
  <c r="V15" i="2" s="1"/>
</calcChain>
</file>

<file path=xl/sharedStrings.xml><?xml version="1.0" encoding="utf-8"?>
<sst xmlns="http://schemas.openxmlformats.org/spreadsheetml/2006/main" count="41" uniqueCount="31">
  <si>
    <t>Bin</t>
  </si>
  <si>
    <t>Grezzi</t>
  </si>
  <si>
    <t>z</t>
  </si>
  <si>
    <t>Z</t>
  </si>
  <si>
    <t>T</t>
  </si>
  <si>
    <t>CEEB</t>
  </si>
  <si>
    <t>QI</t>
  </si>
  <si>
    <t>Wechsler</t>
  </si>
  <si>
    <t>stanine</t>
  </si>
  <si>
    <t>z'</t>
  </si>
  <si>
    <t>Deviazione standard</t>
  </si>
  <si>
    <t>Media</t>
  </si>
  <si>
    <t>Asimmetria</t>
  </si>
  <si>
    <t>Curtosi</t>
  </si>
  <si>
    <t>0-</t>
  </si>
  <si>
    <t>11-</t>
  </si>
  <si>
    <t>21-</t>
  </si>
  <si>
    <t>31-</t>
  </si>
  <si>
    <t>41-</t>
  </si>
  <si>
    <t>51-</t>
  </si>
  <si>
    <t>61-</t>
  </si>
  <si>
    <t>71-</t>
  </si>
  <si>
    <t>81-</t>
  </si>
  <si>
    <t>91-</t>
  </si>
  <si>
    <t>Classi di "punt. Grezzi"</t>
  </si>
  <si>
    <t>Osservata</t>
  </si>
  <si>
    <t>Relativa</t>
  </si>
  <si>
    <t>Cumulata</t>
  </si>
  <si>
    <t>Frequenza</t>
  </si>
  <si>
    <t>pg.100</t>
  </si>
  <si>
    <t>pg.101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</si>
</sst>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0"/>
    <numFmt numFmtId="166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thin">
        <color rgb="FF00B0F0"/>
      </left>
      <right style="thin">
        <color rgb="FF00B0F0"/>
      </right>
      <top/>
      <bottom/>
      <diagonal/>
    </border>
    <border>
      <left style="thin">
        <color rgb="FF00B0F0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 applyBorder="1" applyAlignment="1"/>
    <xf numFmtId="0" fontId="0" fillId="0" borderId="0" xfId="0" applyNumberFormat="1" applyFill="1" applyBorder="1" applyAlignment="1"/>
    <xf numFmtId="2" fontId="0" fillId="0" borderId="0" xfId="0" applyNumberFormat="1"/>
    <xf numFmtId="0" fontId="0" fillId="0" borderId="0" xfId="0" applyAlignment="1">
      <alignment horizontal="center"/>
    </xf>
    <xf numFmtId="166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2" xfId="0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Border="1"/>
    <xf numFmtId="17" fontId="0" fillId="0" borderId="0" xfId="0" applyNumberFormat="1"/>
    <xf numFmtId="0" fontId="0" fillId="0" borderId="3" xfId="0" applyBorder="1"/>
    <xf numFmtId="165" fontId="0" fillId="0" borderId="0" xfId="0" applyNumberFormat="1" applyAlignment="1">
      <alignment horizontal="right"/>
    </xf>
    <xf numFmtId="0" fontId="0" fillId="4" borderId="0" xfId="0" applyFill="1" applyAlignment="1">
      <alignment horizontal="left"/>
    </xf>
    <xf numFmtId="0" fontId="0" fillId="5" borderId="4" xfId="0" applyFill="1" applyBorder="1" applyAlignment="1">
      <alignment horizontal="center"/>
    </xf>
    <xf numFmtId="0" fontId="1" fillId="5" borderId="5" xfId="0" applyFont="1" applyFill="1" applyBorder="1" applyAlignment="1">
      <alignment horizontal="right"/>
    </xf>
    <xf numFmtId="0" fontId="1" fillId="5" borderId="6" xfId="0" applyFont="1" applyFill="1" applyBorder="1" applyAlignment="1">
      <alignment horizontal="right"/>
    </xf>
    <xf numFmtId="0" fontId="0" fillId="5" borderId="7" xfId="0" applyFill="1" applyBorder="1" applyAlignment="1">
      <alignment horizontal="center"/>
    </xf>
    <xf numFmtId="2" fontId="0" fillId="5" borderId="0" xfId="0" applyNumberFormat="1" applyFill="1" applyBorder="1" applyAlignment="1">
      <alignment horizontal="right"/>
    </xf>
    <xf numFmtId="0" fontId="0" fillId="5" borderId="0" xfId="0" applyFill="1" applyBorder="1" applyAlignment="1">
      <alignment horizontal="center"/>
    </xf>
    <xf numFmtId="2" fontId="0" fillId="5" borderId="8" xfId="0" applyNumberFormat="1" applyFill="1" applyBorder="1"/>
    <xf numFmtId="0" fontId="0" fillId="5" borderId="9" xfId="0" applyFill="1" applyBorder="1" applyAlignment="1">
      <alignment horizontal="center"/>
    </xf>
    <xf numFmtId="2" fontId="0" fillId="5" borderId="10" xfId="0" applyNumberFormat="1" applyFill="1" applyBorder="1" applyAlignment="1">
      <alignment horizontal="right"/>
    </xf>
    <xf numFmtId="0" fontId="0" fillId="5" borderId="10" xfId="0" applyFill="1" applyBorder="1" applyAlignment="1">
      <alignment horizontal="center"/>
    </xf>
    <xf numFmtId="2" fontId="0" fillId="5" borderId="11" xfId="0" applyNumberFormat="1" applyFill="1" applyBorder="1"/>
    <xf numFmtId="0" fontId="3" fillId="2" borderId="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3" xfId="0" applyNumberFormat="1" applyFill="1" applyBorder="1" applyAlignment="1"/>
    <xf numFmtId="2" fontId="0" fillId="0" borderId="0" xfId="0" applyNumberFormat="1" applyBorder="1"/>
    <xf numFmtId="0" fontId="0" fillId="3" borderId="2" xfId="0" applyFill="1" applyBorder="1" applyAlignment="1">
      <alignment horizontal="right"/>
    </xf>
    <xf numFmtId="0" fontId="0" fillId="3" borderId="12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abSelected="1" zoomScale="79" zoomScaleNormal="79" workbookViewId="0">
      <selection activeCell="M39" sqref="M39"/>
    </sheetView>
  </sheetViews>
  <sheetFormatPr defaultRowHeight="14.25" x14ac:dyDescent="0.45"/>
  <cols>
    <col min="1" max="1" width="17.33203125" style="4" customWidth="1"/>
    <col min="2" max="2" width="12.86328125" customWidth="1"/>
    <col min="3" max="3" width="7.1328125" bestFit="1" customWidth="1"/>
    <col min="4" max="4" width="8.46484375" style="4" customWidth="1"/>
    <col min="5" max="5" width="8.1328125" style="4" customWidth="1"/>
    <col min="6" max="6" width="10.796875" style="4" customWidth="1"/>
    <col min="7" max="7" width="8.1328125" style="4" customWidth="1"/>
    <col min="8" max="8" width="8" customWidth="1"/>
    <col min="11" max="11" width="5.6640625" bestFit="1" customWidth="1"/>
    <col min="13" max="13" width="17.6640625" bestFit="1" customWidth="1"/>
    <col min="14" max="14" width="17.6640625" customWidth="1"/>
    <col min="15" max="16" width="9.73046875" customWidth="1"/>
    <col min="17" max="17" width="8.796875" customWidth="1"/>
    <col min="19" max="19" width="11.46484375" bestFit="1" customWidth="1"/>
    <col min="20" max="20" width="9.796875" bestFit="1" customWidth="1"/>
  </cols>
  <sheetData>
    <row r="1" spans="1:22" x14ac:dyDescent="0.45">
      <c r="A1" s="4" t="s">
        <v>29</v>
      </c>
      <c r="O1" t="s">
        <v>30</v>
      </c>
    </row>
    <row r="4" spans="1:22" x14ac:dyDescent="0.45">
      <c r="A4" s="4" t="s">
        <v>11</v>
      </c>
      <c r="B4" s="5">
        <f>AVERAGE(A8:A37)</f>
        <v>45.3</v>
      </c>
    </row>
    <row r="5" spans="1:22" x14ac:dyDescent="0.45">
      <c r="A5" s="4" t="s">
        <v>10</v>
      </c>
      <c r="B5" s="5">
        <f>_xlfn.STDEV.S(A8:A37)</f>
        <v>31.194771887344334</v>
      </c>
      <c r="J5" s="9"/>
      <c r="K5" s="9"/>
      <c r="L5" s="9"/>
      <c r="M5" s="9"/>
      <c r="N5" s="12"/>
      <c r="O5" s="12"/>
      <c r="P5" s="14"/>
      <c r="Q5" s="14"/>
      <c r="R5" s="30" t="s">
        <v>28</v>
      </c>
      <c r="S5" s="30"/>
      <c r="T5" s="30"/>
    </row>
    <row r="6" spans="1:22" ht="14.65" thickBot="1" x14ac:dyDescent="0.5">
      <c r="J6" s="8"/>
      <c r="K6" s="8" t="s">
        <v>11</v>
      </c>
      <c r="L6" s="8"/>
      <c r="M6" s="8" t="s">
        <v>10</v>
      </c>
      <c r="N6" s="7"/>
      <c r="O6" s="28" t="s">
        <v>24</v>
      </c>
      <c r="P6" s="28"/>
      <c r="Q6" s="29" t="s">
        <v>0</v>
      </c>
      <c r="R6" s="11" t="s">
        <v>25</v>
      </c>
      <c r="S6" s="11" t="s">
        <v>26</v>
      </c>
      <c r="T6" s="11" t="s">
        <v>27</v>
      </c>
      <c r="U6" s="11" t="s">
        <v>9</v>
      </c>
      <c r="V6" s="11" t="s">
        <v>4</v>
      </c>
    </row>
    <row r="7" spans="1:22" x14ac:dyDescent="0.45">
      <c r="A7" s="17" t="s">
        <v>1</v>
      </c>
      <c r="B7" s="18" t="s">
        <v>2</v>
      </c>
      <c r="C7" s="18" t="s">
        <v>3</v>
      </c>
      <c r="D7" s="18" t="s">
        <v>5</v>
      </c>
      <c r="E7" s="18" t="s">
        <v>6</v>
      </c>
      <c r="F7" s="18" t="s">
        <v>7</v>
      </c>
      <c r="G7" s="18" t="s">
        <v>8</v>
      </c>
      <c r="H7" s="19" t="s">
        <v>4</v>
      </c>
      <c r="J7" s="7" t="s">
        <v>1</v>
      </c>
      <c r="K7" s="7">
        <v>45.3</v>
      </c>
      <c r="L7" s="7"/>
      <c r="M7" s="7">
        <v>30.7</v>
      </c>
      <c r="N7" s="7"/>
      <c r="O7" s="34" t="s">
        <v>14</v>
      </c>
      <c r="P7" s="10">
        <v>10</v>
      </c>
      <c r="Q7" s="2">
        <v>10</v>
      </c>
      <c r="R7" s="1">
        <v>6</v>
      </c>
      <c r="S7" s="3">
        <f>R7/30</f>
        <v>0.2</v>
      </c>
      <c r="T7" s="3">
        <f>S7</f>
        <v>0.2</v>
      </c>
      <c r="U7">
        <f>_xlfn.NORM.S.INV(T7)</f>
        <v>-0.84162123357291452</v>
      </c>
      <c r="V7">
        <f>U7*$M$8+$K$8</f>
        <v>41.583787664270858</v>
      </c>
    </row>
    <row r="8" spans="1:22" x14ac:dyDescent="0.45">
      <c r="A8" s="20">
        <v>75</v>
      </c>
      <c r="B8" s="21">
        <f>(A8-$K$7)/$M$7</f>
        <v>0.96742671009771997</v>
      </c>
      <c r="C8" s="21">
        <f>B8*$M$9+$K$9</f>
        <v>59.674267100977204</v>
      </c>
      <c r="D8" s="21">
        <f>B8*$M$10+$K$10</f>
        <v>596.74267100977204</v>
      </c>
      <c r="E8" s="22"/>
      <c r="F8" s="22"/>
      <c r="G8" s="22"/>
      <c r="H8" s="23"/>
      <c r="J8" s="7" t="s">
        <v>4</v>
      </c>
      <c r="K8" s="7">
        <v>50</v>
      </c>
      <c r="L8" s="7"/>
      <c r="M8" s="7">
        <v>10</v>
      </c>
      <c r="N8" s="7"/>
      <c r="O8" s="34" t="s">
        <v>15</v>
      </c>
      <c r="P8" s="10">
        <v>20</v>
      </c>
      <c r="Q8" s="2">
        <v>20</v>
      </c>
      <c r="R8" s="1">
        <v>4</v>
      </c>
      <c r="S8" s="3">
        <f t="shared" ref="S8:S16" si="0">R8/30</f>
        <v>0.13333333333333333</v>
      </c>
      <c r="T8" s="3">
        <f>S8+T7</f>
        <v>0.33333333333333337</v>
      </c>
      <c r="U8">
        <f t="shared" ref="U8:U15" si="1">_xlfn.NORM.S.INV(T8)</f>
        <v>-0.4307272992954575</v>
      </c>
      <c r="V8">
        <f t="shared" ref="V8:V16" si="2">U8*$M$8+$K$8</f>
        <v>45.692727007045427</v>
      </c>
    </row>
    <row r="9" spans="1:22" x14ac:dyDescent="0.45">
      <c r="A9" s="20">
        <v>58</v>
      </c>
      <c r="B9" s="21">
        <f t="shared" ref="B9:B37" si="3">(A9-$K$7)/$M$7</f>
        <v>0.41368078175895778</v>
      </c>
      <c r="C9" s="21">
        <f t="shared" ref="C9:C37" si="4">B9*$M$9+$K$9</f>
        <v>54.136807817589577</v>
      </c>
      <c r="D9" s="21">
        <f t="shared" ref="D9:D37" si="5">B9*$M$10+$K$10</f>
        <v>541.36807817589579</v>
      </c>
      <c r="E9" s="22"/>
      <c r="F9" s="22"/>
      <c r="G9" s="22"/>
      <c r="H9" s="23"/>
      <c r="J9" s="7" t="s">
        <v>3</v>
      </c>
      <c r="K9" s="7">
        <v>50</v>
      </c>
      <c r="L9" s="7"/>
      <c r="M9" s="7">
        <v>10</v>
      </c>
      <c r="N9" s="7"/>
      <c r="O9" s="34" t="s">
        <v>16</v>
      </c>
      <c r="P9" s="10">
        <v>30</v>
      </c>
      <c r="Q9" s="2">
        <v>30</v>
      </c>
      <c r="R9" s="1">
        <v>1</v>
      </c>
      <c r="S9" s="3">
        <f t="shared" si="0"/>
        <v>3.3333333333333333E-2</v>
      </c>
      <c r="T9" s="3">
        <f t="shared" ref="T9:T16" si="6">S9+T8</f>
        <v>0.3666666666666667</v>
      </c>
      <c r="U9">
        <f t="shared" si="1"/>
        <v>-0.34069482708779542</v>
      </c>
      <c r="V9">
        <f t="shared" si="2"/>
        <v>46.593051729122045</v>
      </c>
    </row>
    <row r="10" spans="1:22" x14ac:dyDescent="0.45">
      <c r="A10" s="20">
        <v>74</v>
      </c>
      <c r="B10" s="21">
        <f t="shared" si="3"/>
        <v>0.93485342019543982</v>
      </c>
      <c r="C10" s="21">
        <f t="shared" si="4"/>
        <v>59.348534201954401</v>
      </c>
      <c r="D10" s="21">
        <f t="shared" si="5"/>
        <v>593.48534201954396</v>
      </c>
      <c r="E10" s="22"/>
      <c r="F10" s="22"/>
      <c r="G10" s="22"/>
      <c r="H10" s="23"/>
      <c r="J10" s="7" t="s">
        <v>5</v>
      </c>
      <c r="K10" s="7">
        <v>500</v>
      </c>
      <c r="L10" s="7"/>
      <c r="M10" s="7">
        <v>100</v>
      </c>
      <c r="N10" s="7"/>
      <c r="O10" s="34" t="s">
        <v>17</v>
      </c>
      <c r="P10" s="10">
        <v>40</v>
      </c>
      <c r="Q10" s="2">
        <v>40</v>
      </c>
      <c r="R10" s="1">
        <v>3</v>
      </c>
      <c r="S10" s="3">
        <f t="shared" si="0"/>
        <v>0.1</v>
      </c>
      <c r="T10" s="3">
        <f t="shared" si="6"/>
        <v>0.46666666666666667</v>
      </c>
      <c r="U10">
        <f t="shared" si="1"/>
        <v>-8.3651733907129086E-2</v>
      </c>
      <c r="V10">
        <f t="shared" si="2"/>
        <v>49.163482660928707</v>
      </c>
    </row>
    <row r="11" spans="1:22" x14ac:dyDescent="0.45">
      <c r="A11" s="20">
        <v>78</v>
      </c>
      <c r="B11" s="21">
        <f t="shared" si="3"/>
        <v>1.0651465798045603</v>
      </c>
      <c r="C11" s="21">
        <f t="shared" si="4"/>
        <v>60.651465798045606</v>
      </c>
      <c r="D11" s="21">
        <f t="shared" si="5"/>
        <v>606.51465798045604</v>
      </c>
      <c r="E11" s="22"/>
      <c r="F11" s="22"/>
      <c r="G11" s="22"/>
      <c r="H11" s="23"/>
      <c r="J11" s="7" t="s">
        <v>6</v>
      </c>
      <c r="K11" s="7">
        <v>100</v>
      </c>
      <c r="L11" s="7"/>
      <c r="M11" s="7">
        <v>15</v>
      </c>
      <c r="N11" s="7"/>
      <c r="O11" s="34" t="s">
        <v>18</v>
      </c>
      <c r="P11" s="10">
        <v>50</v>
      </c>
      <c r="Q11" s="2">
        <v>50</v>
      </c>
      <c r="R11" s="1">
        <v>3</v>
      </c>
      <c r="S11" s="3">
        <f t="shared" si="0"/>
        <v>0.1</v>
      </c>
      <c r="T11" s="3">
        <f t="shared" si="6"/>
        <v>0.56666666666666665</v>
      </c>
      <c r="U11">
        <f t="shared" si="1"/>
        <v>0.16789400478810546</v>
      </c>
      <c r="V11">
        <f t="shared" si="2"/>
        <v>51.678940047881056</v>
      </c>
    </row>
    <row r="12" spans="1:22" x14ac:dyDescent="0.45">
      <c r="A12" s="20">
        <v>85</v>
      </c>
      <c r="B12" s="21">
        <f t="shared" si="3"/>
        <v>1.2931596091205213</v>
      </c>
      <c r="C12" s="21">
        <f t="shared" si="4"/>
        <v>62.931596091205215</v>
      </c>
      <c r="D12" s="21">
        <f t="shared" si="5"/>
        <v>629.31596091205211</v>
      </c>
      <c r="E12" s="22"/>
      <c r="F12" s="22"/>
      <c r="G12" s="22"/>
      <c r="H12" s="23"/>
      <c r="J12" s="7" t="s">
        <v>7</v>
      </c>
      <c r="K12" s="7">
        <v>10</v>
      </c>
      <c r="L12" s="7"/>
      <c r="M12" s="7">
        <v>3</v>
      </c>
      <c r="N12" s="7"/>
      <c r="O12" s="34" t="s">
        <v>19</v>
      </c>
      <c r="P12" s="10">
        <v>60</v>
      </c>
      <c r="Q12" s="2">
        <v>60</v>
      </c>
      <c r="R12" s="1">
        <v>1</v>
      </c>
      <c r="S12" s="3">
        <f t="shared" si="0"/>
        <v>3.3333333333333333E-2</v>
      </c>
      <c r="T12" s="3">
        <f t="shared" si="6"/>
        <v>0.6</v>
      </c>
      <c r="U12">
        <f t="shared" si="1"/>
        <v>0.25334710313579978</v>
      </c>
      <c r="V12">
        <f t="shared" si="2"/>
        <v>52.533471031357998</v>
      </c>
    </row>
    <row r="13" spans="1:22" x14ac:dyDescent="0.45">
      <c r="A13" s="20">
        <v>39</v>
      </c>
      <c r="B13" s="21">
        <f t="shared" si="3"/>
        <v>-0.20521172638436475</v>
      </c>
      <c r="C13" s="21">
        <f t="shared" si="4"/>
        <v>47.947882736156352</v>
      </c>
      <c r="D13" s="21">
        <f t="shared" si="5"/>
        <v>479.4788273615635</v>
      </c>
      <c r="E13" s="22"/>
      <c r="F13" s="22"/>
      <c r="G13" s="22"/>
      <c r="H13" s="23"/>
      <c r="J13" s="8" t="s">
        <v>8</v>
      </c>
      <c r="K13" s="8">
        <v>5</v>
      </c>
      <c r="L13" s="8"/>
      <c r="M13" s="8">
        <v>2</v>
      </c>
      <c r="N13" s="7"/>
      <c r="O13" s="34" t="s">
        <v>20</v>
      </c>
      <c r="P13" s="10">
        <v>70</v>
      </c>
      <c r="Q13" s="2">
        <v>70</v>
      </c>
      <c r="R13" s="1">
        <v>2</v>
      </c>
      <c r="S13" s="3">
        <f t="shared" si="0"/>
        <v>6.6666666666666666E-2</v>
      </c>
      <c r="T13" s="3">
        <f t="shared" si="6"/>
        <v>0.66666666666666663</v>
      </c>
      <c r="U13">
        <f t="shared" si="1"/>
        <v>0.4307272992954575</v>
      </c>
      <c r="V13">
        <f t="shared" si="2"/>
        <v>54.307272992954573</v>
      </c>
    </row>
    <row r="14" spans="1:22" x14ac:dyDescent="0.45">
      <c r="A14" s="20">
        <v>73</v>
      </c>
      <c r="B14" s="21">
        <f t="shared" si="3"/>
        <v>0.90228013029315968</v>
      </c>
      <c r="C14" s="21">
        <f t="shared" si="4"/>
        <v>59.022801302931597</v>
      </c>
      <c r="D14" s="21">
        <f t="shared" si="5"/>
        <v>590.228013029316</v>
      </c>
      <c r="E14" s="22"/>
      <c r="F14" s="22"/>
      <c r="G14" s="22"/>
      <c r="H14" s="23"/>
      <c r="O14" s="34" t="s">
        <v>21</v>
      </c>
      <c r="P14" s="10">
        <v>80</v>
      </c>
      <c r="Q14" s="2">
        <v>80</v>
      </c>
      <c r="R14" s="1">
        <v>7</v>
      </c>
      <c r="S14" s="3">
        <f t="shared" si="0"/>
        <v>0.23333333333333334</v>
      </c>
      <c r="T14" s="3">
        <f t="shared" si="6"/>
        <v>0.89999999999999991</v>
      </c>
      <c r="U14">
        <f t="shared" si="1"/>
        <v>1.2815515655445999</v>
      </c>
      <c r="V14">
        <f t="shared" si="2"/>
        <v>62.815515655445999</v>
      </c>
    </row>
    <row r="15" spans="1:22" x14ac:dyDescent="0.45">
      <c r="A15" s="20">
        <v>5</v>
      </c>
      <c r="B15" s="21">
        <f t="shared" si="3"/>
        <v>-1.3127035830618892</v>
      </c>
      <c r="C15" s="21">
        <f t="shared" si="4"/>
        <v>36.872964169381106</v>
      </c>
      <c r="D15" s="21">
        <f t="shared" si="5"/>
        <v>368.72964169381112</v>
      </c>
      <c r="E15" s="22"/>
      <c r="F15" s="22"/>
      <c r="G15" s="22"/>
      <c r="H15" s="23"/>
      <c r="O15" s="34" t="s">
        <v>22</v>
      </c>
      <c r="P15" s="10">
        <v>90</v>
      </c>
      <c r="Q15" s="2">
        <v>90</v>
      </c>
      <c r="R15" s="1">
        <v>2</v>
      </c>
      <c r="S15" s="3">
        <f t="shared" si="0"/>
        <v>6.6666666666666666E-2</v>
      </c>
      <c r="T15" s="3">
        <f t="shared" si="6"/>
        <v>0.96666666666666656</v>
      </c>
      <c r="U15">
        <f t="shared" si="1"/>
        <v>1.8339146358159129</v>
      </c>
      <c r="V15">
        <f t="shared" si="2"/>
        <v>68.339146358159127</v>
      </c>
    </row>
    <row r="16" spans="1:22" x14ac:dyDescent="0.45">
      <c r="A16" s="20">
        <v>79</v>
      </c>
      <c r="B16" s="21">
        <f t="shared" si="3"/>
        <v>1.0977198697068404</v>
      </c>
      <c r="C16" s="21">
        <f t="shared" si="4"/>
        <v>60.977198697068403</v>
      </c>
      <c r="D16" s="21">
        <f t="shared" si="5"/>
        <v>609.771986970684</v>
      </c>
      <c r="E16" s="22"/>
      <c r="F16" s="22"/>
      <c r="G16" s="22"/>
      <c r="H16" s="23"/>
      <c r="O16" s="35" t="s">
        <v>23</v>
      </c>
      <c r="P16" s="31">
        <v>100</v>
      </c>
      <c r="Q16" s="32">
        <v>100</v>
      </c>
      <c r="R16" s="1">
        <v>1</v>
      </c>
      <c r="S16" s="33">
        <f t="shared" si="0"/>
        <v>3.3333333333333333E-2</v>
      </c>
      <c r="T16" s="33">
        <f t="shared" si="6"/>
        <v>0.99999999999999989</v>
      </c>
      <c r="U16" s="12">
        <f>_xlfn.NORM.S.INV(T16-0.0001)</f>
        <v>3.7190164854554291</v>
      </c>
      <c r="V16" s="12">
        <f t="shared" si="2"/>
        <v>87.190164854554297</v>
      </c>
    </row>
    <row r="17" spans="1:22" x14ac:dyDescent="0.45">
      <c r="A17" s="20">
        <v>96</v>
      </c>
      <c r="B17" s="21">
        <f t="shared" si="3"/>
        <v>1.6514657980456027</v>
      </c>
      <c r="C17" s="21">
        <f t="shared" si="4"/>
        <v>66.514657980456022</v>
      </c>
      <c r="D17" s="21">
        <f t="shared" si="5"/>
        <v>665.14657980456025</v>
      </c>
      <c r="E17" s="22"/>
      <c r="F17" s="22"/>
      <c r="G17" s="22"/>
      <c r="H17" s="23"/>
      <c r="O17" s="12"/>
      <c r="P17" s="12"/>
      <c r="Q17" s="1"/>
      <c r="R17" s="1"/>
      <c r="S17" s="12"/>
      <c r="T17" s="33"/>
      <c r="U17" s="12"/>
      <c r="V17" s="12"/>
    </row>
    <row r="18" spans="1:22" x14ac:dyDescent="0.45">
      <c r="A18" s="20">
        <v>12</v>
      </c>
      <c r="B18" s="21">
        <f t="shared" si="3"/>
        <v>-1.0846905537459284</v>
      </c>
      <c r="C18" s="21">
        <f t="shared" si="4"/>
        <v>39.153094462540714</v>
      </c>
      <c r="D18" s="21">
        <f t="shared" si="5"/>
        <v>391.53094462540719</v>
      </c>
      <c r="E18" s="22"/>
      <c r="F18" s="22"/>
      <c r="G18" s="22"/>
      <c r="H18" s="23"/>
    </row>
    <row r="19" spans="1:22" x14ac:dyDescent="0.45">
      <c r="A19" s="20">
        <v>66</v>
      </c>
      <c r="B19" s="21">
        <f t="shared" si="3"/>
        <v>0.67426710097719877</v>
      </c>
      <c r="C19" s="21">
        <f t="shared" si="4"/>
        <v>56.742671009771989</v>
      </c>
      <c r="D19" s="21">
        <f t="shared" si="5"/>
        <v>567.42671009771993</v>
      </c>
      <c r="E19" s="22"/>
      <c r="F19" s="22"/>
      <c r="G19" s="22"/>
      <c r="H19" s="23"/>
    </row>
    <row r="20" spans="1:22" x14ac:dyDescent="0.45">
      <c r="A20" s="20">
        <v>46</v>
      </c>
      <c r="B20" s="21">
        <f t="shared" si="3"/>
        <v>2.2801302931596185E-2</v>
      </c>
      <c r="C20" s="21">
        <f t="shared" si="4"/>
        <v>50.22801302931596</v>
      </c>
      <c r="D20" s="21">
        <f t="shared" si="5"/>
        <v>502.28013029315963</v>
      </c>
      <c r="E20" s="22"/>
      <c r="F20" s="22"/>
      <c r="G20" s="22"/>
      <c r="H20" s="23"/>
      <c r="Q20" s="13"/>
    </row>
    <row r="21" spans="1:22" x14ac:dyDescent="0.45">
      <c r="A21" s="20">
        <v>36</v>
      </c>
      <c r="B21" s="21">
        <f t="shared" si="3"/>
        <v>-0.30293159609120512</v>
      </c>
      <c r="C21" s="21">
        <f t="shared" si="4"/>
        <v>46.970684039087949</v>
      </c>
      <c r="D21" s="21">
        <f t="shared" si="5"/>
        <v>469.70684039087951</v>
      </c>
      <c r="E21" s="22"/>
      <c r="F21" s="22"/>
      <c r="G21" s="22"/>
      <c r="H21" s="23"/>
    </row>
    <row r="22" spans="1:22" x14ac:dyDescent="0.45">
      <c r="A22" s="20">
        <v>12</v>
      </c>
      <c r="B22" s="21">
        <f t="shared" si="3"/>
        <v>-1.0846905537459284</v>
      </c>
      <c r="C22" s="21">
        <f t="shared" si="4"/>
        <v>39.153094462540714</v>
      </c>
      <c r="D22" s="21">
        <f t="shared" si="5"/>
        <v>391.53094462540719</v>
      </c>
      <c r="E22" s="22"/>
      <c r="F22" s="22"/>
      <c r="G22" s="22"/>
      <c r="H22" s="23"/>
    </row>
    <row r="23" spans="1:22" x14ac:dyDescent="0.45">
      <c r="A23" s="20">
        <v>9</v>
      </c>
      <c r="B23" s="21">
        <f t="shared" si="3"/>
        <v>-1.1824104234527686</v>
      </c>
      <c r="C23" s="21">
        <f t="shared" si="4"/>
        <v>38.175895765472312</v>
      </c>
      <c r="D23" s="21">
        <f t="shared" si="5"/>
        <v>381.75895765472313</v>
      </c>
      <c r="E23" s="22"/>
      <c r="F23" s="22"/>
      <c r="G23" s="22"/>
      <c r="H23" s="23"/>
    </row>
    <row r="24" spans="1:22" x14ac:dyDescent="0.45">
      <c r="A24" s="20">
        <v>74</v>
      </c>
      <c r="B24" s="21">
        <f t="shared" si="3"/>
        <v>0.93485342019543982</v>
      </c>
      <c r="C24" s="21">
        <f t="shared" si="4"/>
        <v>59.348534201954401</v>
      </c>
      <c r="D24" s="21">
        <f t="shared" si="5"/>
        <v>593.48534201954396</v>
      </c>
      <c r="E24" s="22"/>
      <c r="F24" s="22"/>
      <c r="G24" s="22"/>
      <c r="H24" s="23"/>
    </row>
    <row r="25" spans="1:22" x14ac:dyDescent="0.45">
      <c r="A25" s="20">
        <v>5</v>
      </c>
      <c r="B25" s="21">
        <f t="shared" si="3"/>
        <v>-1.3127035830618892</v>
      </c>
      <c r="C25" s="21">
        <f t="shared" si="4"/>
        <v>36.872964169381106</v>
      </c>
      <c r="D25" s="21">
        <f t="shared" si="5"/>
        <v>368.72964169381112</v>
      </c>
      <c r="E25" s="22"/>
      <c r="F25" s="22"/>
      <c r="G25" s="22"/>
      <c r="H25" s="23"/>
    </row>
    <row r="26" spans="1:22" x14ac:dyDescent="0.45">
      <c r="A26" s="20">
        <v>70</v>
      </c>
      <c r="B26" s="21">
        <f t="shared" si="3"/>
        <v>0.80456026058631935</v>
      </c>
      <c r="C26" s="21">
        <f t="shared" si="4"/>
        <v>58.045602605863195</v>
      </c>
      <c r="D26" s="21">
        <f t="shared" si="5"/>
        <v>580.45602605863189</v>
      </c>
      <c r="E26" s="22"/>
      <c r="F26" s="22"/>
      <c r="G26" s="22"/>
      <c r="H26" s="23"/>
    </row>
    <row r="27" spans="1:22" x14ac:dyDescent="0.45">
      <c r="A27" s="20">
        <v>14</v>
      </c>
      <c r="B27" s="21">
        <f t="shared" si="3"/>
        <v>-1.0195439739413681</v>
      </c>
      <c r="C27" s="21">
        <f t="shared" si="4"/>
        <v>39.804560260586321</v>
      </c>
      <c r="D27" s="21">
        <f t="shared" si="5"/>
        <v>398.04560260586322</v>
      </c>
      <c r="E27" s="22"/>
      <c r="F27" s="22"/>
      <c r="G27" s="22"/>
      <c r="H27" s="23"/>
    </row>
    <row r="28" spans="1:22" x14ac:dyDescent="0.45">
      <c r="A28" s="20">
        <v>27</v>
      </c>
      <c r="B28" s="21">
        <f t="shared" si="3"/>
        <v>-0.59609120521172632</v>
      </c>
      <c r="C28" s="21">
        <f t="shared" si="4"/>
        <v>44.039087947882734</v>
      </c>
      <c r="D28" s="21">
        <f t="shared" si="5"/>
        <v>440.39087947882734</v>
      </c>
      <c r="E28" s="22"/>
      <c r="F28" s="22"/>
      <c r="G28" s="22"/>
      <c r="H28" s="23"/>
    </row>
    <row r="29" spans="1:22" x14ac:dyDescent="0.45">
      <c r="A29" s="20">
        <v>50</v>
      </c>
      <c r="B29" s="21">
        <f t="shared" si="3"/>
        <v>0.15309446254071671</v>
      </c>
      <c r="C29" s="21">
        <f t="shared" si="4"/>
        <v>51.530944625407166</v>
      </c>
      <c r="D29" s="21">
        <f t="shared" si="5"/>
        <v>515.30944625407164</v>
      </c>
      <c r="E29" s="22"/>
      <c r="F29" s="22"/>
      <c r="G29" s="22"/>
      <c r="H29" s="23"/>
    </row>
    <row r="30" spans="1:22" x14ac:dyDescent="0.45">
      <c r="A30" s="20">
        <v>2</v>
      </c>
      <c r="B30" s="21">
        <f t="shared" si="3"/>
        <v>-1.4104234527687296</v>
      </c>
      <c r="C30" s="21">
        <f t="shared" si="4"/>
        <v>35.895765472312704</v>
      </c>
      <c r="D30" s="21">
        <f t="shared" si="5"/>
        <v>358.95765472312701</v>
      </c>
      <c r="E30" s="22"/>
      <c r="F30" s="22"/>
      <c r="G30" s="22"/>
      <c r="H30" s="23"/>
    </row>
    <row r="31" spans="1:22" x14ac:dyDescent="0.45">
      <c r="A31" s="20">
        <v>50</v>
      </c>
      <c r="B31" s="21">
        <f t="shared" si="3"/>
        <v>0.15309446254071671</v>
      </c>
      <c r="C31" s="21">
        <f t="shared" si="4"/>
        <v>51.530944625407166</v>
      </c>
      <c r="D31" s="21">
        <f t="shared" si="5"/>
        <v>515.30944625407164</v>
      </c>
      <c r="E31" s="22"/>
      <c r="F31" s="22"/>
      <c r="G31" s="22"/>
      <c r="H31" s="23"/>
    </row>
    <row r="32" spans="1:22" x14ac:dyDescent="0.45">
      <c r="A32" s="20">
        <v>6</v>
      </c>
      <c r="B32" s="21">
        <f t="shared" si="3"/>
        <v>-1.280130293159609</v>
      </c>
      <c r="C32" s="21">
        <f t="shared" si="4"/>
        <v>37.198697068403909</v>
      </c>
      <c r="D32" s="21">
        <f t="shared" si="5"/>
        <v>371.98697068403908</v>
      </c>
      <c r="E32" s="22"/>
      <c r="F32" s="22"/>
      <c r="G32" s="22"/>
      <c r="H32" s="23"/>
    </row>
    <row r="33" spans="1:8" x14ac:dyDescent="0.45">
      <c r="A33" s="20">
        <v>14</v>
      </c>
      <c r="B33" s="21">
        <f t="shared" si="3"/>
        <v>-1.0195439739413681</v>
      </c>
      <c r="C33" s="21">
        <f t="shared" si="4"/>
        <v>39.804560260586321</v>
      </c>
      <c r="D33" s="21">
        <f t="shared" si="5"/>
        <v>398.04560260586322</v>
      </c>
      <c r="E33" s="22"/>
      <c r="F33" s="22"/>
      <c r="G33" s="22"/>
      <c r="H33" s="23"/>
    </row>
    <row r="34" spans="1:8" x14ac:dyDescent="0.45">
      <c r="A34" s="20">
        <v>80</v>
      </c>
      <c r="B34" s="21">
        <f t="shared" si="3"/>
        <v>1.1302931596091206</v>
      </c>
      <c r="C34" s="21">
        <f t="shared" si="4"/>
        <v>61.302931596091206</v>
      </c>
      <c r="D34" s="21">
        <f t="shared" si="5"/>
        <v>613.02931596091207</v>
      </c>
      <c r="E34" s="22"/>
      <c r="F34" s="22"/>
      <c r="G34" s="22"/>
      <c r="H34" s="23"/>
    </row>
    <row r="35" spans="1:8" x14ac:dyDescent="0.45">
      <c r="A35" s="20">
        <v>84</v>
      </c>
      <c r="B35" s="21">
        <f t="shared" si="3"/>
        <v>1.2605863192182412</v>
      </c>
      <c r="C35" s="21">
        <f t="shared" si="4"/>
        <v>62.605863192182412</v>
      </c>
      <c r="D35" s="21">
        <f t="shared" si="5"/>
        <v>626.05863192182414</v>
      </c>
      <c r="E35" s="22"/>
      <c r="F35" s="22"/>
      <c r="G35" s="22"/>
      <c r="H35" s="23"/>
    </row>
    <row r="36" spans="1:8" x14ac:dyDescent="0.45">
      <c r="A36" s="20">
        <v>1</v>
      </c>
      <c r="B36" s="21">
        <f t="shared" si="3"/>
        <v>-1.4429967426710097</v>
      </c>
      <c r="C36" s="21">
        <f t="shared" si="4"/>
        <v>35.5700325732899</v>
      </c>
      <c r="D36" s="21">
        <f t="shared" si="5"/>
        <v>355.70032573289905</v>
      </c>
      <c r="E36" s="22"/>
      <c r="F36" s="22"/>
      <c r="G36" s="22"/>
      <c r="H36" s="23"/>
    </row>
    <row r="37" spans="1:8" ht="14.65" thickBot="1" x14ac:dyDescent="0.5">
      <c r="A37" s="24">
        <v>39</v>
      </c>
      <c r="B37" s="25">
        <f t="shared" si="3"/>
        <v>-0.20521172638436475</v>
      </c>
      <c r="C37" s="25">
        <f t="shared" si="4"/>
        <v>47.947882736156352</v>
      </c>
      <c r="D37" s="25">
        <f t="shared" si="5"/>
        <v>479.4788273615635</v>
      </c>
      <c r="E37" s="26"/>
      <c r="F37" s="26"/>
      <c r="G37" s="26"/>
      <c r="H37" s="27"/>
    </row>
    <row r="40" spans="1:8" x14ac:dyDescent="0.45">
      <c r="A40" s="16" t="s">
        <v>12</v>
      </c>
      <c r="B40" s="16"/>
      <c r="C40" s="16"/>
      <c r="D40" s="16"/>
      <c r="E40" s="16"/>
      <c r="F40" s="16"/>
      <c r="G40" s="16"/>
      <c r="H40" s="16"/>
    </row>
    <row r="41" spans="1:8" x14ac:dyDescent="0.45">
      <c r="A41" s="15">
        <f t="shared" ref="A41" si="7">SKEW(A8:A37)</f>
        <v>-7.7119271169438813E-2</v>
      </c>
      <c r="B41" s="15">
        <f>SKEW(B8:B37)</f>
        <v>-7.7119271169438716E-2</v>
      </c>
      <c r="C41" s="15">
        <f>SKEW(C8:C37)</f>
        <v>-7.7119271169436801E-2</v>
      </c>
      <c r="D41" s="15">
        <f>SKEW(D8:D37)</f>
        <v>-7.7119271169438841E-2</v>
      </c>
      <c r="E41" s="6"/>
      <c r="F41" s="6"/>
      <c r="G41" s="6"/>
      <c r="H41" s="15" t="e">
        <f>SKEW(H8:H37)</f>
        <v>#DIV/0!</v>
      </c>
    </row>
    <row r="42" spans="1:8" x14ac:dyDescent="0.45">
      <c r="A42" s="16" t="s">
        <v>13</v>
      </c>
      <c r="B42" s="16"/>
      <c r="C42" s="16"/>
      <c r="D42" s="16"/>
      <c r="E42" s="16"/>
      <c r="F42" s="16"/>
      <c r="G42" s="16"/>
      <c r="H42" s="16"/>
    </row>
    <row r="43" spans="1:8" x14ac:dyDescent="0.45">
      <c r="A43" s="15">
        <f>KURT(A8:A37)</f>
        <v>-1.5549082166552683</v>
      </c>
      <c r="B43" s="15">
        <f>KURT(B8:B37)</f>
        <v>-1.5549082166552701</v>
      </c>
      <c r="C43" s="15">
        <f>KURT(C8:C37)</f>
        <v>-1.5549082166552695</v>
      </c>
      <c r="D43" s="15">
        <f>KURT(D8:D37)</f>
        <v>-1.5549082166552699</v>
      </c>
      <c r="E43" s="6"/>
      <c r="F43" s="6"/>
      <c r="G43" s="6"/>
      <c r="H43" s="15" t="e">
        <f>KURT(H8:H37)</f>
        <v>#DIV/0!</v>
      </c>
    </row>
  </sheetData>
  <mergeCells count="2">
    <mergeCell ref="O6:P6"/>
    <mergeCell ref="R5:T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Punti z pag. 100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Grassi</dc:creator>
  <cp:lastModifiedBy>Michele Grassi</cp:lastModifiedBy>
  <dcterms:created xsi:type="dcterms:W3CDTF">2020-11-13T12:00:37Z</dcterms:created>
  <dcterms:modified xsi:type="dcterms:W3CDTF">2022-11-07T11:44:28Z</dcterms:modified>
</cp:coreProperties>
</file>