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cndcec_nasx\CNDCEC\CST\Ufficio studi DOC\REVISIONE LEGALE DEI CONTI\Manuale ISA Sfida Qualità\versione 12.03.2018 - invio grafico\Carte di lavoro_12.03.2018\cap. 7\"/>
    </mc:Choice>
  </mc:AlternateContent>
  <bookViews>
    <workbookView xWindow="0" yWindow="0" windowWidth="24000" windowHeight="8910"/>
  </bookViews>
  <sheets>
    <sheet name="Calcolo" sheetId="14" r:id="rId1"/>
    <sheet name="Dati orari" sheetId="4" r:id="rId2"/>
  </sheets>
  <calcPr calcId="171027"/>
</workbook>
</file>

<file path=xl/calcChain.xml><?xml version="1.0" encoding="utf-8"?>
<calcChain xmlns="http://schemas.openxmlformats.org/spreadsheetml/2006/main">
  <c r="F15" i="14" l="1"/>
  <c r="F16" i="14" s="1"/>
  <c r="C37" i="14" l="1"/>
  <c r="J8" i="4" l="1"/>
  <c r="J9" i="4" s="1"/>
  <c r="J10" i="4" s="1"/>
  <c r="I8" i="4"/>
  <c r="I9" i="4" s="1"/>
  <c r="I10" i="4" s="1"/>
  <c r="H8" i="4"/>
  <c r="H9" i="4" s="1"/>
  <c r="H10" i="4" s="1"/>
  <c r="L8" i="4"/>
  <c r="L9" i="4" s="1"/>
  <c r="L10" i="4" s="1"/>
  <c r="E8" i="4"/>
  <c r="E9" i="4" s="1"/>
  <c r="E10" i="4" s="1"/>
  <c r="M8" i="4"/>
  <c r="M9" i="4" s="1"/>
  <c r="M10" i="4" s="1"/>
  <c r="G8" i="4"/>
  <c r="G9" i="4" s="1"/>
  <c r="G10" i="4" s="1"/>
  <c r="K8" i="4"/>
  <c r="K9" i="4" s="1"/>
  <c r="K10" i="4" s="1"/>
  <c r="F8" i="4"/>
  <c r="F9" i="4" s="1"/>
  <c r="F10" i="4" s="1"/>
  <c r="F23" i="14"/>
  <c r="F20" i="14"/>
  <c r="M11" i="4" l="1"/>
  <c r="F26" i="14" s="1"/>
  <c r="F39" i="14" s="1"/>
  <c r="M3" i="4"/>
  <c r="L3" i="4"/>
  <c r="K3" i="4"/>
  <c r="J3" i="4"/>
  <c r="I3" i="4"/>
  <c r="H3" i="4"/>
  <c r="G3" i="4"/>
  <c r="F3" i="4"/>
  <c r="E3" i="4"/>
</calcChain>
</file>

<file path=xl/sharedStrings.xml><?xml version="1.0" encoding="utf-8"?>
<sst xmlns="http://schemas.openxmlformats.org/spreadsheetml/2006/main" count="37" uniqueCount="37">
  <si>
    <t>Fascia di competenza</t>
  </si>
  <si>
    <t>a …</t>
  </si>
  <si>
    <t>Rischio preliminare "Basso"</t>
  </si>
  <si>
    <t>Rischio preliminare "Moderato"</t>
  </si>
  <si>
    <t>Rischio preliminare "Alto"</t>
  </si>
  <si>
    <t>Settore industriale</t>
  </si>
  <si>
    <t>Settore produzioni su commessa</t>
  </si>
  <si>
    <t>Settore immobiliare</t>
  </si>
  <si>
    <t>Settore commerciale, servizi e diversi</t>
  </si>
  <si>
    <t>Rettifica per settore di attività aziendale</t>
  </si>
  <si>
    <t>Rettifica per rischio preliminare di incarico</t>
  </si>
  <si>
    <t xml:space="preserve">Totale attivo </t>
  </si>
  <si>
    <t>Dati del bilancio precedente</t>
  </si>
  <si>
    <t>Totale ricavi delle vendite e delle prestazioni</t>
  </si>
  <si>
    <t>Media aritmetica semplice</t>
  </si>
  <si>
    <t>Numero di ore-base</t>
  </si>
  <si>
    <t>Totale ore</t>
  </si>
  <si>
    <t>Rettifiche per componenti di rischio</t>
  </si>
  <si>
    <t>Data</t>
  </si>
  <si>
    <t>Società</t>
  </si>
  <si>
    <t>Data di riferimento del bilancio</t>
  </si>
  <si>
    <t>Fase</t>
  </si>
  <si>
    <t>Stima tempi e compensi</t>
  </si>
  <si>
    <t>Dati societari</t>
  </si>
  <si>
    <t>Dati dei sindaci</t>
  </si>
  <si>
    <t>% ore totali ai sindaci</t>
  </si>
  <si>
    <t>% ore totali agli ausiliari</t>
  </si>
  <si>
    <t>% ore totali ai collaboratori</t>
  </si>
  <si>
    <t>Quadratura Ora</t>
  </si>
  <si>
    <t>Compenso orario sindaci (€)</t>
  </si>
  <si>
    <t>Compenso orario ausiliari (€)</t>
  </si>
  <si>
    <t>Compenso orario collaboratori (€)</t>
  </si>
  <si>
    <t>Compenso per l'attività di revisione legale</t>
  </si>
  <si>
    <t>Numero ore stimate</t>
  </si>
  <si>
    <t>In giallo i dati di input</t>
  </si>
  <si>
    <t>Fabbisogno ore in base alla media semplice dei parametri</t>
  </si>
  <si>
    <t>Fascia media semplice dei parametri (mln euro) Da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</si>
</sst>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\-&quot;€&quot;\ #,##0.00"/>
    <numFmt numFmtId="165" formatCode="_-* #,##0_-;\-* #,##0_-;_-* &quot;-&quot;_-;_-@_-"/>
    <numFmt numFmtId="166" formatCode="&quot;€&quot;\ #,##0.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Alignment="1">
      <alignment vertical="center"/>
    </xf>
    <xf numFmtId="0" fontId="1" fillId="2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2"/>
    </xf>
    <xf numFmtId="9" fontId="0" fillId="0" borderId="1" xfId="0" applyNumberFormat="1" applyBorder="1"/>
    <xf numFmtId="0" fontId="1" fillId="0" borderId="0" xfId="0" applyFont="1"/>
    <xf numFmtId="3" fontId="1" fillId="0" borderId="0" xfId="0" applyNumberFormat="1" applyFont="1"/>
    <xf numFmtId="0" fontId="0" fillId="2" borderId="0" xfId="0" applyFill="1"/>
    <xf numFmtId="3" fontId="4" fillId="0" borderId="1" xfId="0" applyNumberFormat="1" applyFont="1" applyBorder="1"/>
    <xf numFmtId="0" fontId="4" fillId="0" borderId="1" xfId="0" applyFont="1" applyBorder="1"/>
    <xf numFmtId="0" fontId="0" fillId="2" borderId="0" xfId="0" applyFont="1" applyFill="1"/>
    <xf numFmtId="166" fontId="5" fillId="2" borderId="1" xfId="0" applyNumberFormat="1" applyFont="1" applyFill="1" applyBorder="1" applyAlignment="1">
      <alignment horizontal="left"/>
    </xf>
    <xf numFmtId="0" fontId="5" fillId="2" borderId="0" xfId="0" applyFont="1" applyFill="1"/>
    <xf numFmtId="166" fontId="5" fillId="2" borderId="2" xfId="0" applyNumberFormat="1" applyFont="1" applyFill="1" applyBorder="1" applyAlignment="1">
      <alignment horizontal="left"/>
    </xf>
    <xf numFmtId="165" fontId="5" fillId="2" borderId="3" xfId="0" applyNumberFormat="1" applyFont="1" applyFill="1" applyBorder="1" applyAlignment="1">
      <alignment horizontal="center"/>
    </xf>
    <xf numFmtId="164" fontId="4" fillId="0" borderId="1" xfId="0" applyNumberFormat="1" applyFont="1" applyBorder="1"/>
    <xf numFmtId="164" fontId="0" fillId="2" borderId="0" xfId="0" applyNumberFormat="1" applyFont="1" applyFill="1"/>
    <xf numFmtId="3" fontId="0" fillId="4" borderId="1" xfId="0" applyNumberFormat="1" applyFill="1" applyBorder="1" applyProtection="1">
      <protection locked="0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9" fontId="5" fillId="4" borderId="1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3" fillId="3" borderId="0" xfId="0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14" fontId="5" fillId="4" borderId="6" xfId="0" applyNumberFormat="1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'Dati orari'!$E$23" fmlaRange="'Dati orari'!$F$23:$F$26" noThreeD="1" sel="1" val="0"/>
</file>

<file path=xl/ctrlProps/ctrlProp2.xml><?xml version="1.0" encoding="utf-8"?>
<formControlPr xmlns="http://schemas.microsoft.com/office/spreadsheetml/2009/9/main" objectType="Drop" dropStyle="combo" dx="22" fmlaLink="'Dati orari'!$E$16" fmlaRange="'Dati orari'!$F$16:$F$20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22</xdr:row>
          <xdr:rowOff>9525</xdr:rowOff>
        </xdr:from>
        <xdr:to>
          <xdr:col>4</xdr:col>
          <xdr:colOff>600075</xdr:colOff>
          <xdr:row>23</xdr:row>
          <xdr:rowOff>19050</xdr:rowOff>
        </xdr:to>
        <xdr:sp macro="" textlink="">
          <xdr:nvSpPr>
            <xdr:cNvPr id="4097" name="Drop Down 1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590550</xdr:colOff>
          <xdr:row>19</xdr:row>
          <xdr:rowOff>9525</xdr:rowOff>
        </xdr:from>
        <xdr:to>
          <xdr:col>5</xdr:col>
          <xdr:colOff>19050</xdr:colOff>
          <xdr:row>19</xdr:row>
          <xdr:rowOff>190500</xdr:rowOff>
        </xdr:to>
        <xdr:sp macro="" textlink="">
          <xdr:nvSpPr>
            <xdr:cNvPr id="4098" name="Drop Down 15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/>
  <dimension ref="A3:I50"/>
  <sheetViews>
    <sheetView showGridLines="0" tabSelected="1" workbookViewId="0">
      <selection activeCell="F13" sqref="F13"/>
    </sheetView>
  </sheetViews>
  <sheetFormatPr defaultRowHeight="15" x14ac:dyDescent="0.25"/>
  <cols>
    <col min="1" max="1" width="54.85546875" customWidth="1"/>
    <col min="2" max="2" width="29.140625" customWidth="1"/>
    <col min="6" max="6" width="20.85546875" customWidth="1"/>
    <col min="7" max="7" width="29.7109375" bestFit="1" customWidth="1"/>
    <col min="9" max="9" width="31" customWidth="1"/>
  </cols>
  <sheetData>
    <row r="3" spans="1:9" x14ac:dyDescent="0.25">
      <c r="A3" s="26" t="s">
        <v>23</v>
      </c>
      <c r="B3" s="26"/>
      <c r="C3" s="26"/>
      <c r="D3" s="26"/>
      <c r="E3" s="26"/>
      <c r="F3" s="26"/>
      <c r="H3" s="25" t="s">
        <v>34</v>
      </c>
      <c r="I3" s="25"/>
    </row>
    <row r="5" spans="1:9" x14ac:dyDescent="0.25">
      <c r="A5" s="16" t="s">
        <v>18</v>
      </c>
      <c r="B5" s="27"/>
      <c r="C5" s="28"/>
    </row>
    <row r="6" spans="1:9" x14ac:dyDescent="0.25">
      <c r="A6" s="16" t="s">
        <v>19</v>
      </c>
      <c r="B6" s="31"/>
      <c r="C6" s="32"/>
      <c r="D6" s="32"/>
      <c r="E6" s="32"/>
      <c r="F6" s="33"/>
    </row>
    <row r="7" spans="1:9" x14ac:dyDescent="0.25">
      <c r="A7" s="16" t="s">
        <v>20</v>
      </c>
      <c r="B7" s="29"/>
      <c r="C7" s="30"/>
    </row>
    <row r="8" spans="1:9" x14ac:dyDescent="0.25">
      <c r="A8" s="16" t="s">
        <v>21</v>
      </c>
      <c r="B8" s="34" t="s">
        <v>22</v>
      </c>
      <c r="C8" s="35"/>
      <c r="D8" s="35"/>
      <c r="E8" s="35"/>
      <c r="F8" s="36"/>
    </row>
    <row r="9" spans="1:9" x14ac:dyDescent="0.25">
      <c r="A9" s="17"/>
      <c r="B9" s="17"/>
      <c r="C9" s="17"/>
    </row>
    <row r="12" spans="1:9" x14ac:dyDescent="0.25">
      <c r="A12" s="26" t="s">
        <v>12</v>
      </c>
      <c r="B12" s="26"/>
      <c r="C12" s="26"/>
      <c r="D12" s="26"/>
      <c r="E12" s="26"/>
      <c r="F12" s="26"/>
    </row>
    <row r="13" spans="1:9" x14ac:dyDescent="0.25">
      <c r="A13" t="s">
        <v>11</v>
      </c>
      <c r="F13" s="22"/>
    </row>
    <row r="14" spans="1:9" x14ac:dyDescent="0.25">
      <c r="A14" t="s">
        <v>13</v>
      </c>
      <c r="F14" s="22"/>
    </row>
    <row r="15" spans="1:9" x14ac:dyDescent="0.25">
      <c r="A15" t="s">
        <v>14</v>
      </c>
      <c r="F15" s="13">
        <f>IF(AND(F13&lt;&gt;0,F14&lt;&gt;0),(F13+F14)/2,0)</f>
        <v>0</v>
      </c>
    </row>
    <row r="16" spans="1:9" x14ac:dyDescent="0.25">
      <c r="A16" t="s">
        <v>15</v>
      </c>
      <c r="F16" s="14">
        <f>IF(F15&lt;&gt;0,HLOOKUP(F15,'Dati orari'!E4:M6,3,TRUE),0)</f>
        <v>0</v>
      </c>
    </row>
    <row r="18" spans="1:9" x14ac:dyDescent="0.25">
      <c r="A18" s="26" t="s">
        <v>17</v>
      </c>
      <c r="B18" s="26"/>
      <c r="C18" s="26"/>
      <c r="D18" s="26"/>
      <c r="E18" s="26"/>
      <c r="F18" s="26"/>
    </row>
    <row r="20" spans="1:9" x14ac:dyDescent="0.25">
      <c r="A20" t="s">
        <v>9</v>
      </c>
      <c r="F20" s="9">
        <f>IF('Dati orari'!E16=3,-0.15,IF('Dati orari'!E16=4,0.1,IF('Dati orari'!E16=5,-50%,0)))</f>
        <v>0</v>
      </c>
    </row>
    <row r="23" spans="1:9" x14ac:dyDescent="0.25">
      <c r="A23" t="s">
        <v>10</v>
      </c>
      <c r="F23" s="9">
        <f>IF('Dati orari'!E23=2,0,IF('Dati orari'!E23=3,0.2,IF('Dati orari'!E23=4,0.4,0)))</f>
        <v>0</v>
      </c>
    </row>
    <row r="26" spans="1:9" x14ac:dyDescent="0.25">
      <c r="A26" t="s">
        <v>16</v>
      </c>
      <c r="F26" s="14">
        <f>F16*(1+F20)*(1+F23)</f>
        <v>0</v>
      </c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26" t="s">
        <v>24</v>
      </c>
      <c r="B29" s="26"/>
      <c r="C29" s="26"/>
      <c r="D29" s="15"/>
      <c r="E29" s="15"/>
      <c r="F29" s="15"/>
      <c r="G29" s="15"/>
      <c r="H29" s="15"/>
      <c r="I29" s="15"/>
    </row>
    <row r="30" spans="1:9" x14ac:dyDescent="0.25">
      <c r="D30" s="15"/>
      <c r="E30" s="15"/>
      <c r="F30" s="15"/>
      <c r="G30" s="15"/>
      <c r="H30" s="15"/>
      <c r="I30" s="15"/>
    </row>
    <row r="31" spans="1:9" x14ac:dyDescent="0.25">
      <c r="A31" s="18" t="s">
        <v>29</v>
      </c>
      <c r="B31" s="19"/>
      <c r="C31" s="23"/>
      <c r="D31" s="15"/>
      <c r="E31" s="15"/>
      <c r="F31" s="15"/>
      <c r="G31" s="15"/>
      <c r="H31" s="15"/>
      <c r="I31" s="15"/>
    </row>
    <row r="32" spans="1:9" x14ac:dyDescent="0.25">
      <c r="A32" s="18" t="s">
        <v>30</v>
      </c>
      <c r="B32" s="19"/>
      <c r="C32" s="23"/>
      <c r="D32" s="15"/>
      <c r="E32" s="15"/>
      <c r="F32" s="15"/>
      <c r="G32" s="15"/>
      <c r="H32" s="15"/>
      <c r="I32" s="15"/>
    </row>
    <row r="33" spans="1:9" x14ac:dyDescent="0.25">
      <c r="A33" s="18" t="s">
        <v>31</v>
      </c>
      <c r="B33" s="19"/>
      <c r="C33" s="23"/>
      <c r="D33" s="15"/>
      <c r="E33" s="15"/>
      <c r="F33" s="15"/>
      <c r="G33" s="15"/>
      <c r="H33" s="15"/>
      <c r="I33" s="15"/>
    </row>
    <row r="34" spans="1:9" x14ac:dyDescent="0.25">
      <c r="A34" s="18" t="s">
        <v>25</v>
      </c>
      <c r="B34" s="19"/>
      <c r="C34" s="24"/>
      <c r="D34" s="15"/>
      <c r="E34" s="15"/>
      <c r="F34" s="21"/>
      <c r="G34" s="15"/>
      <c r="H34" s="15"/>
      <c r="I34" s="15"/>
    </row>
    <row r="35" spans="1:9" x14ac:dyDescent="0.25">
      <c r="A35" s="18" t="s">
        <v>26</v>
      </c>
      <c r="B35" s="19"/>
      <c r="C35" s="24"/>
      <c r="D35" s="15"/>
      <c r="E35" s="15"/>
      <c r="F35" s="21"/>
      <c r="G35" s="15"/>
      <c r="H35" s="15"/>
      <c r="I35" s="15"/>
    </row>
    <row r="36" spans="1:9" x14ac:dyDescent="0.25">
      <c r="A36" s="18" t="s">
        <v>27</v>
      </c>
      <c r="B36" s="19"/>
      <c r="C36" s="24"/>
      <c r="D36" s="15"/>
      <c r="E36" s="15"/>
      <c r="F36" s="21"/>
      <c r="G36" s="15"/>
      <c r="H36" s="15"/>
      <c r="I36" s="15"/>
    </row>
    <row r="37" spans="1:9" x14ac:dyDescent="0.25">
      <c r="A37" s="15" t="s">
        <v>28</v>
      </c>
      <c r="B37" s="15"/>
      <c r="C37" s="15" t="str">
        <f>IF(C34+C35+C36=1,"ok","Ricontrollare %")</f>
        <v>Ricontrollare %</v>
      </c>
      <c r="D37" s="15"/>
      <c r="E37" s="15"/>
      <c r="F37" s="21"/>
      <c r="G37" s="15"/>
      <c r="H37" s="15"/>
      <c r="I37" s="15"/>
    </row>
    <row r="38" spans="1:9" x14ac:dyDescent="0.2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5">
      <c r="A39" t="s">
        <v>32</v>
      </c>
      <c r="F39" s="20">
        <f>(C31*C34*$F$26)+(C32*C35*$F$26)+(C33*C36*$F$26)</f>
        <v>0</v>
      </c>
      <c r="G39" s="15"/>
      <c r="H39" s="15"/>
      <c r="I39" s="15"/>
    </row>
    <row r="40" spans="1:9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2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25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25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25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25">
      <c r="A49" s="15"/>
      <c r="B49" s="15"/>
      <c r="C49" s="15"/>
      <c r="D49" s="15"/>
      <c r="E49" s="15"/>
      <c r="F49" s="15"/>
      <c r="G49" s="15"/>
      <c r="H49" s="15"/>
      <c r="I49" s="15"/>
    </row>
    <row r="50" spans="1:9" x14ac:dyDescent="0.25">
      <c r="A50" s="15"/>
      <c r="B50" s="15"/>
      <c r="C50" s="15"/>
      <c r="D50" s="15"/>
      <c r="E50" s="15"/>
      <c r="F50" s="15"/>
      <c r="G50" s="15"/>
      <c r="H50" s="15"/>
      <c r="I50" s="15"/>
    </row>
  </sheetData>
  <sheetProtection selectLockedCells="1" selectUnlockedCells="1"/>
  <mergeCells count="8">
    <mergeCell ref="A29:C29"/>
    <mergeCell ref="A3:F3"/>
    <mergeCell ref="A12:F12"/>
    <mergeCell ref="A18:F18"/>
    <mergeCell ref="B5:C5"/>
    <mergeCell ref="B7:C7"/>
    <mergeCell ref="B6:F6"/>
    <mergeCell ref="B8:F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5">
              <controlPr defaultSize="0" autoLine="0" autoPict="0">
                <anchor moveWithCells="1" sizeWithCells="1">
                  <from>
                    <xdr:col>2</xdr:col>
                    <xdr:colOff>9525</xdr:colOff>
                    <xdr:row>22</xdr:row>
                    <xdr:rowOff>9525</xdr:rowOff>
                  </from>
                  <to>
                    <xdr:col>4</xdr:col>
                    <xdr:colOff>600075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 sizeWithCells="1">
                  <from>
                    <xdr:col>1</xdr:col>
                    <xdr:colOff>590550</xdr:colOff>
                    <xdr:row>19</xdr:row>
                    <xdr:rowOff>9525</xdr:rowOff>
                  </from>
                  <to>
                    <xdr:col>5</xdr:col>
                    <xdr:colOff>19050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M30"/>
  <sheetViews>
    <sheetView showGridLines="0" topLeftCell="B1" zoomScale="90" zoomScaleNormal="90" workbookViewId="0">
      <selection activeCell="C4" sqref="C4"/>
    </sheetView>
  </sheetViews>
  <sheetFormatPr defaultRowHeight="15" x14ac:dyDescent="0.25"/>
  <cols>
    <col min="3" max="3" width="39.7109375" customWidth="1"/>
    <col min="4" max="13" width="15.7109375" customWidth="1"/>
  </cols>
  <sheetData>
    <row r="2" spans="2:13" ht="15" customHeight="1" x14ac:dyDescent="0.25">
      <c r="B2" s="1"/>
      <c r="C2" s="26" t="s">
        <v>35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3" ht="15" hidden="1" customHeight="1" x14ac:dyDescent="0.25">
      <c r="B3" s="1"/>
      <c r="C3" s="4" t="s">
        <v>0</v>
      </c>
      <c r="D3" s="4"/>
      <c r="E3" s="5" t="e">
        <f>IF(AND(#REF!&gt;='Dati orari'!E4,#REF!&lt;'Dati orari'!E5),1,0)</f>
        <v>#REF!</v>
      </c>
      <c r="F3" s="5" t="e">
        <f>IF(AND(#REF!&gt;='Dati orari'!F4,#REF!&lt;'Dati orari'!F5),1,0)</f>
        <v>#REF!</v>
      </c>
      <c r="G3" s="5" t="e">
        <f>IF(AND(#REF!&gt;='Dati orari'!G4,#REF!&lt;'Dati orari'!G5),1,0)</f>
        <v>#REF!</v>
      </c>
      <c r="H3" s="5" t="e">
        <f>IF(AND(#REF!&gt;='Dati orari'!H4,#REF!&lt;'Dati orari'!H5),1,0)</f>
        <v>#REF!</v>
      </c>
      <c r="I3" s="5" t="e">
        <f>IF(AND(#REF!&gt;='Dati orari'!I4,#REF!&lt;'Dati orari'!I5),1,0)</f>
        <v>#REF!</v>
      </c>
      <c r="J3" s="5" t="e">
        <f>IF(AND(#REF!&gt;='Dati orari'!J4,#REF!&lt;'Dati orari'!J5),1,0)</f>
        <v>#REF!</v>
      </c>
      <c r="K3" s="5" t="e">
        <f>IF(AND(#REF!&gt;='Dati orari'!K4,#REF!&lt;'Dati orari'!K5),1,0)</f>
        <v>#REF!</v>
      </c>
      <c r="L3" s="5" t="e">
        <f>IF(AND(#REF!&gt;='Dati orari'!L4,#REF!&lt;'Dati orari'!L5),1,0)</f>
        <v>#REF!</v>
      </c>
      <c r="M3" s="5" t="e">
        <f>IF(AND(#REF!&gt;='Dati orari'!M4,#REF!&lt;'Dati orari'!M5),1,0)</f>
        <v>#REF!</v>
      </c>
    </row>
    <row r="4" spans="2:13" ht="15" customHeight="1" x14ac:dyDescent="0.25">
      <c r="B4" s="1"/>
      <c r="C4" s="8" t="s">
        <v>36</v>
      </c>
      <c r="D4" s="8"/>
      <c r="E4" s="7">
        <v>1</v>
      </c>
      <c r="F4" s="7">
        <v>2000000</v>
      </c>
      <c r="G4" s="7">
        <v>5000000</v>
      </c>
      <c r="H4" s="7">
        <v>7000000</v>
      </c>
      <c r="I4" s="7">
        <v>10000000</v>
      </c>
      <c r="J4" s="7">
        <v>15000000</v>
      </c>
      <c r="K4" s="7">
        <v>20000000</v>
      </c>
      <c r="L4" s="7">
        <v>30000000</v>
      </c>
      <c r="M4" s="7">
        <v>40000000</v>
      </c>
    </row>
    <row r="5" spans="2:13" x14ac:dyDescent="0.25">
      <c r="B5" s="1"/>
      <c r="C5" s="8" t="s">
        <v>1</v>
      </c>
      <c r="D5" s="8"/>
      <c r="E5" s="7">
        <v>2000000</v>
      </c>
      <c r="F5" s="7">
        <v>5000000</v>
      </c>
      <c r="G5" s="7">
        <v>7000000</v>
      </c>
      <c r="H5" s="7">
        <v>10000000</v>
      </c>
      <c r="I5" s="7">
        <v>15000000</v>
      </c>
      <c r="J5" s="7">
        <v>20000000</v>
      </c>
      <c r="K5" s="7">
        <v>30000000</v>
      </c>
      <c r="L5" s="7">
        <v>40000000</v>
      </c>
      <c r="M5" s="7">
        <v>50000000</v>
      </c>
    </row>
    <row r="6" spans="2:13" x14ac:dyDescent="0.25">
      <c r="B6" s="1"/>
      <c r="C6" s="8" t="s">
        <v>33</v>
      </c>
      <c r="D6" s="8"/>
      <c r="E6" s="6">
        <v>80</v>
      </c>
      <c r="F6" s="6">
        <v>130</v>
      </c>
      <c r="G6" s="6">
        <v>160</v>
      </c>
      <c r="H6" s="6">
        <v>180</v>
      </c>
      <c r="I6" s="6">
        <v>220</v>
      </c>
      <c r="J6" s="6">
        <v>250</v>
      </c>
      <c r="K6" s="6">
        <v>310</v>
      </c>
      <c r="L6" s="6">
        <v>360</v>
      </c>
      <c r="M6" s="6">
        <v>400</v>
      </c>
    </row>
    <row r="7" spans="2:13" x14ac:dyDescent="0.2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2:13" x14ac:dyDescent="0.25">
      <c r="E8" s="11">
        <f>Calcolo!$F$15</f>
        <v>0</v>
      </c>
      <c r="F8" s="11">
        <f>Calcolo!$F$15</f>
        <v>0</v>
      </c>
      <c r="G8" s="11">
        <f>Calcolo!$F$15</f>
        <v>0</v>
      </c>
      <c r="H8" s="11">
        <f>Calcolo!$F$15</f>
        <v>0</v>
      </c>
      <c r="I8" s="11">
        <f>Calcolo!$F$15</f>
        <v>0</v>
      </c>
      <c r="J8" s="11">
        <f>Calcolo!$F$15</f>
        <v>0</v>
      </c>
      <c r="K8" s="11">
        <f>Calcolo!$F$15</f>
        <v>0</v>
      </c>
      <c r="L8" s="11">
        <f>Calcolo!$F$15</f>
        <v>0</v>
      </c>
      <c r="M8" s="11">
        <f>Calcolo!$F$15</f>
        <v>0</v>
      </c>
    </row>
    <row r="9" spans="2:13" x14ac:dyDescent="0.25">
      <c r="E9" s="10">
        <f t="shared" ref="E9:M9" si="0">IF(AND(E8&gt;E4,E8&lt;=E5),1,0)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</row>
    <row r="10" spans="2:13" x14ac:dyDescent="0.25">
      <c r="E10" s="10">
        <f t="shared" ref="E10:M10" si="1">IF(E9=1,D6+(E8-E4)*(E6-D6)/(E5-E4),0)</f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  <c r="J10" s="10">
        <f t="shared" si="1"/>
        <v>0</v>
      </c>
      <c r="K10" s="10">
        <f t="shared" si="1"/>
        <v>0</v>
      </c>
      <c r="L10" s="10">
        <f t="shared" si="1"/>
        <v>0</v>
      </c>
      <c r="M10" s="10">
        <f t="shared" si="1"/>
        <v>0</v>
      </c>
    </row>
    <row r="11" spans="2:13" x14ac:dyDescent="0.25">
      <c r="E11" s="10"/>
      <c r="F11" s="10"/>
      <c r="G11" s="10"/>
      <c r="H11" s="10"/>
      <c r="I11" s="10"/>
      <c r="J11" s="10"/>
      <c r="K11" s="10"/>
      <c r="L11" s="10"/>
      <c r="M11" s="10">
        <f>SUM(E10:M10)</f>
        <v>0</v>
      </c>
    </row>
    <row r="14" spans="2:13" x14ac:dyDescent="0.25">
      <c r="D14" s="12"/>
      <c r="E14" s="12"/>
      <c r="F14" s="12"/>
      <c r="G14" s="12"/>
      <c r="H14" s="12"/>
      <c r="I14" s="12"/>
      <c r="J14" s="12"/>
      <c r="K14" s="12"/>
    </row>
    <row r="15" spans="2:13" x14ac:dyDescent="0.25">
      <c r="D15" s="12"/>
      <c r="E15" s="12"/>
      <c r="F15" s="12"/>
      <c r="G15" s="12"/>
      <c r="H15" s="12"/>
      <c r="I15" s="12"/>
      <c r="J15" s="12"/>
      <c r="K15" s="12"/>
    </row>
    <row r="16" spans="2:13" x14ac:dyDescent="0.25">
      <c r="D16" s="2"/>
      <c r="E16" s="2">
        <v>1</v>
      </c>
      <c r="F16" s="2"/>
      <c r="G16" s="2"/>
      <c r="H16" s="12"/>
      <c r="I16" s="12"/>
      <c r="J16" s="12"/>
      <c r="K16" s="12"/>
    </row>
    <row r="17" spans="4:11" x14ac:dyDescent="0.25">
      <c r="D17" s="2"/>
      <c r="E17" s="2"/>
      <c r="F17" s="2" t="s">
        <v>5</v>
      </c>
      <c r="G17" s="2"/>
      <c r="H17" s="12"/>
      <c r="I17" s="12"/>
      <c r="J17" s="12"/>
      <c r="K17" s="12"/>
    </row>
    <row r="18" spans="4:11" x14ac:dyDescent="0.25">
      <c r="D18" s="2"/>
      <c r="E18" s="2"/>
      <c r="F18" s="2" t="s">
        <v>8</v>
      </c>
      <c r="G18" s="2"/>
      <c r="H18" s="12"/>
      <c r="I18" s="12"/>
      <c r="J18" s="12"/>
      <c r="K18" s="12"/>
    </row>
    <row r="19" spans="4:11" x14ac:dyDescent="0.25">
      <c r="D19" s="2"/>
      <c r="E19" s="2"/>
      <c r="F19" s="2" t="s">
        <v>6</v>
      </c>
      <c r="G19" s="2"/>
      <c r="H19" s="12"/>
      <c r="I19" s="12"/>
      <c r="J19" s="12"/>
      <c r="K19" s="12"/>
    </row>
    <row r="20" spans="4:11" x14ac:dyDescent="0.25">
      <c r="D20" s="2"/>
      <c r="E20" s="2"/>
      <c r="F20" s="2" t="s">
        <v>7</v>
      </c>
      <c r="G20" s="2"/>
      <c r="H20" s="12"/>
      <c r="I20" s="12"/>
      <c r="J20" s="12"/>
      <c r="K20" s="12"/>
    </row>
    <row r="21" spans="4:11" x14ac:dyDescent="0.25">
      <c r="D21" s="2"/>
      <c r="E21" s="2"/>
      <c r="F21" s="2"/>
      <c r="G21" s="2"/>
      <c r="H21" s="12"/>
      <c r="I21" s="12"/>
      <c r="J21" s="12"/>
      <c r="K21" s="12"/>
    </row>
    <row r="22" spans="4:11" x14ac:dyDescent="0.25">
      <c r="D22" s="2"/>
      <c r="E22" s="2"/>
      <c r="F22" s="2"/>
      <c r="G22" s="2"/>
      <c r="H22" s="12"/>
      <c r="I22" s="12"/>
      <c r="J22" s="12"/>
      <c r="K22" s="12"/>
    </row>
    <row r="23" spans="4:11" x14ac:dyDescent="0.25">
      <c r="D23" s="2"/>
      <c r="E23" s="2">
        <v>1</v>
      </c>
      <c r="F23" s="2"/>
      <c r="G23" s="2"/>
      <c r="H23" s="12"/>
      <c r="I23" s="12"/>
      <c r="J23" s="12"/>
      <c r="K23" s="12"/>
    </row>
    <row r="24" spans="4:11" x14ac:dyDescent="0.25">
      <c r="D24" s="2"/>
      <c r="E24" s="2"/>
      <c r="F24" s="2" t="s">
        <v>2</v>
      </c>
      <c r="G24" s="2"/>
      <c r="H24" s="12"/>
      <c r="I24" s="12"/>
      <c r="J24" s="12"/>
      <c r="K24" s="12"/>
    </row>
    <row r="25" spans="4:11" x14ac:dyDescent="0.25">
      <c r="D25" s="2"/>
      <c r="E25" s="2"/>
      <c r="F25" s="2" t="s">
        <v>3</v>
      </c>
      <c r="G25" s="2"/>
      <c r="H25" s="12"/>
      <c r="I25" s="12"/>
      <c r="J25" s="12"/>
      <c r="K25" s="12"/>
    </row>
    <row r="26" spans="4:11" x14ac:dyDescent="0.25">
      <c r="D26" s="2"/>
      <c r="E26" s="2"/>
      <c r="F26" s="2" t="s">
        <v>4</v>
      </c>
      <c r="G26" s="2"/>
      <c r="H26" s="12"/>
      <c r="I26" s="12"/>
      <c r="J26" s="12"/>
      <c r="K26" s="12"/>
    </row>
    <row r="27" spans="4:11" x14ac:dyDescent="0.25">
      <c r="D27" s="2"/>
      <c r="E27" s="2"/>
      <c r="F27" s="2"/>
      <c r="G27" s="2"/>
      <c r="H27" s="12"/>
      <c r="I27" s="12"/>
      <c r="J27" s="12"/>
      <c r="K27" s="12"/>
    </row>
    <row r="28" spans="4:11" x14ac:dyDescent="0.25">
      <c r="D28" s="2"/>
      <c r="E28" s="2"/>
      <c r="F28" s="2"/>
      <c r="G28" s="2"/>
      <c r="H28" s="12"/>
      <c r="I28" s="12"/>
      <c r="J28" s="12"/>
      <c r="K28" s="12"/>
    </row>
    <row r="29" spans="4:11" x14ac:dyDescent="0.25">
      <c r="D29" s="12"/>
      <c r="E29" s="12"/>
      <c r="F29" s="12"/>
      <c r="G29" s="12"/>
      <c r="H29" s="12"/>
      <c r="I29" s="12"/>
      <c r="J29" s="12"/>
      <c r="K29" s="12"/>
    </row>
    <row r="30" spans="4:11" x14ac:dyDescent="0.25">
      <c r="D30" s="12"/>
      <c r="E30" s="12"/>
      <c r="F30" s="12"/>
      <c r="G30" s="12"/>
      <c r="H30" s="12"/>
      <c r="I30" s="12"/>
      <c r="J30" s="12"/>
      <c r="K30" s="12"/>
    </row>
  </sheetData>
  <mergeCells count="1">
    <mergeCell ref="C2:M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</vt:lpstr>
      <vt:lpstr>Dati orari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Pagani Alessandra</cp:lastModifiedBy>
  <dcterms:created xsi:type="dcterms:W3CDTF">2015-04-17T08:15:27Z</dcterms:created>
  <dcterms:modified xsi:type="dcterms:W3CDTF">2018-03-12T09:11:49Z</dcterms:modified>
</cp:coreProperties>
</file>