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9894972-ED97-48DC-B118-19A8122F5C30}" xr6:coauthVersionLast="36" xr6:coauthVersionMax="36" xr10:uidLastSave="{00000000-0000-0000-0000-000000000000}"/>
  <bookViews>
    <workbookView xWindow="-120" yWindow="-120" windowWidth="20736" windowHeight="11160" xr2:uid="{4DB5C19E-9011-4CB2-B5C9-7B22E0E57881}"/>
  </bookViews>
  <sheets>
    <sheet name="Testo e Soluz IAS 17" sheetId="1" r:id="rId1"/>
    <sheet name="Testo e Soluzione IFRS 16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19" i="3"/>
  <c r="C34" i="3"/>
  <c r="C33" i="3"/>
  <c r="C32" i="3"/>
  <c r="C31" i="3"/>
  <c r="C30" i="3"/>
  <c r="D31" i="3" s="1"/>
  <c r="E31" i="3" s="1"/>
  <c r="C38" i="1"/>
  <c r="C37" i="1"/>
  <c r="C36" i="1"/>
  <c r="C35" i="1"/>
  <c r="D35" i="1" s="1"/>
  <c r="E35" i="1" s="1"/>
  <c r="D34" i="1"/>
  <c r="E34" i="1" s="1"/>
  <c r="C34" i="1"/>
  <c r="D36" i="1" s="1"/>
  <c r="C23" i="1"/>
  <c r="B23" i="1" s="1"/>
  <c r="D23" i="1" s="1"/>
  <c r="C15" i="1"/>
  <c r="B19" i="3" l="1"/>
  <c r="D19" i="3" s="1"/>
  <c r="B20" i="3" s="1"/>
  <c r="D20" i="3" s="1"/>
  <c r="C21" i="3" s="1"/>
  <c r="D25" i="3"/>
  <c r="D32" i="3"/>
  <c r="D30" i="3"/>
  <c r="E30" i="3" s="1"/>
  <c r="C24" i="1"/>
  <c r="B24" i="1" s="1"/>
  <c r="D24" i="1" s="1"/>
  <c r="E36" i="1"/>
  <c r="D37" i="1"/>
  <c r="D24" i="3" l="1"/>
  <c r="E26" i="3" s="1"/>
  <c r="B21" i="3"/>
  <c r="D21" i="3" s="1"/>
  <c r="D33" i="3"/>
  <c r="E32" i="3"/>
  <c r="C25" i="1"/>
  <c r="B25" i="1" s="1"/>
  <c r="D25" i="1" s="1"/>
  <c r="D38" i="1"/>
  <c r="E38" i="1" s="1"/>
  <c r="E37" i="1"/>
  <c r="E33" i="3" l="1"/>
  <c r="D34" i="3"/>
  <c r="E34" i="3" s="1"/>
</calcChain>
</file>

<file path=xl/sharedStrings.xml><?xml version="1.0" encoding="utf-8"?>
<sst xmlns="http://schemas.openxmlformats.org/spreadsheetml/2006/main" count="57" uniqueCount="36">
  <si>
    <t>La società Alfa spa, all'inizio dell'esercizio x, stipula un contratto di leasing finanziario per l'acquisto di un macchinario.</t>
  </si>
  <si>
    <t>La vita utile del bene è pari a 5 anni.</t>
  </si>
  <si>
    <t>del bene, e si effettuino le registrazioni contabili relative alla stipula del contratto e del pagamento del primo</t>
  </si>
  <si>
    <t>Si ricostruisca il piano di ammortamento finanziario implicito nel contratto di leasing, il piano di ammortamento</t>
  </si>
  <si>
    <t>Il TIR è pari a 7,566%.</t>
  </si>
  <si>
    <t xml:space="preserve">canone di leasing. Si risolva l'esercizio ai sensi dello IAS 17. </t>
  </si>
  <si>
    <t>TIR</t>
  </si>
  <si>
    <t>acquisto macchinario</t>
  </si>
  <si>
    <t>Dare</t>
  </si>
  <si>
    <t>Avere</t>
  </si>
  <si>
    <t xml:space="preserve">macchinario </t>
  </si>
  <si>
    <t>debiti v/societa di leasing</t>
  </si>
  <si>
    <t>importo rata</t>
  </si>
  <si>
    <t>quota capitale</t>
  </si>
  <si>
    <t xml:space="preserve">quota interessi </t>
  </si>
  <si>
    <t xml:space="preserve">debito residuo </t>
  </si>
  <si>
    <t>pagamento rata leasing</t>
  </si>
  <si>
    <t xml:space="preserve">debito v/società leasing </t>
  </si>
  <si>
    <t>interessi passivi</t>
  </si>
  <si>
    <t>Banca c/c</t>
  </si>
  <si>
    <t>Piano d'ammortamento</t>
  </si>
  <si>
    <t>costo storico del bene</t>
  </si>
  <si>
    <t>ammortamento</t>
  </si>
  <si>
    <t>f.do ammortamento</t>
  </si>
  <si>
    <t>valore residuo</t>
  </si>
  <si>
    <t>Testo</t>
  </si>
  <si>
    <t xml:space="preserve">La società Alfa spa all'inizio dell'esercizio x stipula un contratto di leasing fianziario per l'acquisto di un </t>
  </si>
  <si>
    <t xml:space="preserve">Il contratto prevede il pagamento di tre canoni periodici annuali da pagarsi entro il 31/12 di ciascun anno, di importo </t>
  </si>
  <si>
    <t>di 77.000 Euro, con riscatto automatico al pagamento dell'ultima rata.</t>
  </si>
  <si>
    <t>il TIR è pari a 4,9212%.</t>
  </si>
  <si>
    <t xml:space="preserve">e le registrazioni contabili relative alla stipula del contratto e del pagamento del primo canone di leasing. </t>
  </si>
  <si>
    <t xml:space="preserve">diritto d'uso </t>
  </si>
  <si>
    <t xml:space="preserve">macchinario il cui </t>
  </si>
  <si>
    <t>valore attuale dei pagamenti minimi è di 210.000 euro.</t>
  </si>
  <si>
    <t xml:space="preserve">Si ricostruisca il piano d'ammortamento finanziario implicito nel contratto di leasing, il piano d'ammortamento del bene </t>
  </si>
  <si>
    <t>il cui fair value è pari ad Euro 200000. Il valore attuale dei pagamenti minimi è pari a 210.000. Il contratto prevede il pagamento di tre canoni periodici annuali, da pagarsi entro il 31/12 di ciascun anno, di importo di Euro 77.000, con riscatto automatico al pagamento dell'ultima rata.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</si>
</sst>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6" formatCode="0.000%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164" fontId="0" fillId="0" borderId="0" xfId="0" applyNumberFormat="1"/>
    <xf numFmtId="3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0" fontId="0" fillId="2" borderId="0" xfId="0" applyFill="1"/>
    <xf numFmtId="166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23B0-6726-4D4B-A0AF-0FA5B669A40B}">
  <dimension ref="A1:L38"/>
  <sheetViews>
    <sheetView tabSelected="1" zoomScale="148" zoomScaleNormal="148" workbookViewId="0">
      <selection activeCell="A5" sqref="A5"/>
    </sheetView>
  </sheetViews>
  <sheetFormatPr defaultRowHeight="14.4" x14ac:dyDescent="0.3"/>
  <sheetData>
    <row r="1" spans="1:12" x14ac:dyDescent="0.3">
      <c r="A1" t="s">
        <v>0</v>
      </c>
    </row>
    <row r="2" spans="1:12" x14ac:dyDescent="0.3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t="s">
        <v>4</v>
      </c>
    </row>
    <row r="5" spans="1:12" x14ac:dyDescent="0.3">
      <c r="A5" t="s">
        <v>1</v>
      </c>
    </row>
    <row r="7" spans="1:12" x14ac:dyDescent="0.3">
      <c r="A7" s="1" t="s">
        <v>3</v>
      </c>
    </row>
    <row r="8" spans="1:12" x14ac:dyDescent="0.3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3">
      <c r="A9" s="1" t="s">
        <v>5</v>
      </c>
      <c r="B9" s="1"/>
    </row>
    <row r="11" spans="1:12" x14ac:dyDescent="0.3">
      <c r="C11">
        <v>200000</v>
      </c>
    </row>
    <row r="12" spans="1:12" x14ac:dyDescent="0.3">
      <c r="C12">
        <v>-77000</v>
      </c>
    </row>
    <row r="13" spans="1:12" x14ac:dyDescent="0.3">
      <c r="C13">
        <v>-77000</v>
      </c>
    </row>
    <row r="14" spans="1:12" x14ac:dyDescent="0.3">
      <c r="C14">
        <v>-77000</v>
      </c>
    </row>
    <row r="15" spans="1:12" x14ac:dyDescent="0.3">
      <c r="B15" t="s">
        <v>6</v>
      </c>
      <c r="C15" s="3">
        <f>IRR(C11:C14,0)</f>
        <v>7.5662121506056002E-2</v>
      </c>
    </row>
    <row r="16" spans="1:12" x14ac:dyDescent="0.3">
      <c r="C16" s="3"/>
    </row>
    <row r="17" spans="1:4" x14ac:dyDescent="0.3">
      <c r="A17" t="s">
        <v>7</v>
      </c>
      <c r="C17" t="s">
        <v>8</v>
      </c>
      <c r="D17" t="s">
        <v>9</v>
      </c>
    </row>
    <row r="18" spans="1:4" x14ac:dyDescent="0.3">
      <c r="A18" t="s">
        <v>10</v>
      </c>
      <c r="C18" s="4">
        <v>200000</v>
      </c>
    </row>
    <row r="19" spans="1:4" x14ac:dyDescent="0.3">
      <c r="A19" t="s">
        <v>11</v>
      </c>
      <c r="D19" s="4">
        <v>200000</v>
      </c>
    </row>
    <row r="21" spans="1:4" x14ac:dyDescent="0.3">
      <c r="A21" t="s">
        <v>12</v>
      </c>
      <c r="B21" t="s">
        <v>13</v>
      </c>
      <c r="C21" t="s">
        <v>14</v>
      </c>
      <c r="D21" t="s">
        <v>15</v>
      </c>
    </row>
    <row r="22" spans="1:4" x14ac:dyDescent="0.3">
      <c r="D22" s="4">
        <v>200000</v>
      </c>
    </row>
    <row r="23" spans="1:4" x14ac:dyDescent="0.3">
      <c r="A23" s="4">
        <v>77000</v>
      </c>
      <c r="B23" s="4">
        <f>A23-C23</f>
        <v>61868</v>
      </c>
      <c r="C23">
        <f>7.566%*D22</f>
        <v>15132.000000000002</v>
      </c>
      <c r="D23" s="4">
        <f>D22-B23</f>
        <v>138132</v>
      </c>
    </row>
    <row r="24" spans="1:4" x14ac:dyDescent="0.3">
      <c r="A24" s="4">
        <v>77000</v>
      </c>
      <c r="B24" s="4">
        <f>A24-C24</f>
        <v>66548.104087999993</v>
      </c>
      <c r="C24" s="5">
        <f>7.5666%*D23</f>
        <v>10451.895912</v>
      </c>
      <c r="D24" s="4">
        <f>D23-B24</f>
        <v>71583.895912000007</v>
      </c>
    </row>
    <row r="25" spans="1:4" x14ac:dyDescent="0.3">
      <c r="A25" s="4">
        <v>77000</v>
      </c>
      <c r="B25" s="4">
        <f>A25-C25</f>
        <v>71583.532931922615</v>
      </c>
      <c r="C25" s="6">
        <f>7.5666%*D24</f>
        <v>5416.4670680773925</v>
      </c>
      <c r="D25" s="4">
        <f>D24-B25</f>
        <v>0.36298007739242166</v>
      </c>
    </row>
    <row r="27" spans="1:4" x14ac:dyDescent="0.3">
      <c r="A27" t="s">
        <v>16</v>
      </c>
      <c r="C27" t="s">
        <v>8</v>
      </c>
      <c r="D27" t="s">
        <v>9</v>
      </c>
    </row>
    <row r="28" spans="1:4" x14ac:dyDescent="0.3">
      <c r="A28" t="s">
        <v>17</v>
      </c>
      <c r="C28" s="4">
        <v>61868</v>
      </c>
    </row>
    <row r="29" spans="1:4" x14ac:dyDescent="0.3">
      <c r="A29" t="s">
        <v>18</v>
      </c>
      <c r="C29" s="4">
        <v>15132</v>
      </c>
    </row>
    <row r="30" spans="1:4" x14ac:dyDescent="0.3">
      <c r="A30" t="s">
        <v>19</v>
      </c>
      <c r="D30" s="4">
        <v>77000</v>
      </c>
    </row>
    <row r="32" spans="1:4" x14ac:dyDescent="0.3">
      <c r="A32" t="s">
        <v>20</v>
      </c>
    </row>
    <row r="33" spans="1:5" x14ac:dyDescent="0.3">
      <c r="A33" t="s">
        <v>21</v>
      </c>
      <c r="C33" t="s">
        <v>22</v>
      </c>
      <c r="D33" t="s">
        <v>23</v>
      </c>
      <c r="E33" t="s">
        <v>24</v>
      </c>
    </row>
    <row r="34" spans="1:5" x14ac:dyDescent="0.3">
      <c r="A34" s="4">
        <v>200000</v>
      </c>
      <c r="C34">
        <f>200000/5</f>
        <v>40000</v>
      </c>
      <c r="D34">
        <f>C34</f>
        <v>40000</v>
      </c>
      <c r="E34" s="4">
        <f>A34-D34</f>
        <v>160000</v>
      </c>
    </row>
    <row r="35" spans="1:5" x14ac:dyDescent="0.3">
      <c r="A35" s="4">
        <v>200000</v>
      </c>
      <c r="C35">
        <f>200000/5</f>
        <v>40000</v>
      </c>
      <c r="D35">
        <f>C34+C35</f>
        <v>80000</v>
      </c>
      <c r="E35" s="4">
        <f>A35-D35</f>
        <v>120000</v>
      </c>
    </row>
    <row r="36" spans="1:5" x14ac:dyDescent="0.3">
      <c r="A36" s="4">
        <v>200000</v>
      </c>
      <c r="C36">
        <f>200000/5</f>
        <v>40000</v>
      </c>
      <c r="D36">
        <f>C34+C35+C36</f>
        <v>120000</v>
      </c>
      <c r="E36" s="4">
        <f>A36-D36</f>
        <v>80000</v>
      </c>
    </row>
    <row r="37" spans="1:5" x14ac:dyDescent="0.3">
      <c r="A37" s="4">
        <v>200000</v>
      </c>
      <c r="C37">
        <f>200000/5</f>
        <v>40000</v>
      </c>
      <c r="D37">
        <f>D36+C37</f>
        <v>160000</v>
      </c>
      <c r="E37" s="4">
        <f>A37-D37</f>
        <v>40000</v>
      </c>
    </row>
    <row r="38" spans="1:5" x14ac:dyDescent="0.3">
      <c r="A38" s="4">
        <v>200000</v>
      </c>
      <c r="C38">
        <f>200000/5</f>
        <v>40000</v>
      </c>
      <c r="D38">
        <f>D37+C38</f>
        <v>200000</v>
      </c>
      <c r="E38" s="4">
        <f>A38-D38</f>
        <v>0</v>
      </c>
    </row>
  </sheetData>
  <mergeCells count="1">
    <mergeCell ref="A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8A011-FA2B-4955-BA94-8586086270B0}">
  <dimension ref="A1:L34"/>
  <sheetViews>
    <sheetView topLeftCell="A2" zoomScale="148" zoomScaleNormal="148" workbookViewId="0">
      <selection activeCell="D2" sqref="D2"/>
    </sheetView>
  </sheetViews>
  <sheetFormatPr defaultRowHeight="14.4" x14ac:dyDescent="0.3"/>
  <sheetData>
    <row r="1" spans="1:12" x14ac:dyDescent="0.3">
      <c r="A1" t="s">
        <v>25</v>
      </c>
    </row>
    <row r="2" spans="1:12" x14ac:dyDescent="0.3">
      <c r="A2" t="s">
        <v>26</v>
      </c>
    </row>
    <row r="3" spans="1:12" x14ac:dyDescent="0.3">
      <c r="A3" t="s">
        <v>32</v>
      </c>
    </row>
    <row r="4" spans="1:12" x14ac:dyDescent="0.3">
      <c r="A4" s="7" t="s">
        <v>33</v>
      </c>
      <c r="B4" s="7"/>
      <c r="C4" s="7"/>
      <c r="D4" s="7"/>
      <c r="E4" s="7"/>
      <c r="F4" s="7"/>
    </row>
    <row r="5" spans="1:12" x14ac:dyDescent="0.3">
      <c r="A5" t="s">
        <v>27</v>
      </c>
    </row>
    <row r="6" spans="1:12" x14ac:dyDescent="0.3">
      <c r="A6" t="s">
        <v>28</v>
      </c>
    </row>
    <row r="7" spans="1:12" x14ac:dyDescent="0.3">
      <c r="A7" t="s">
        <v>29</v>
      </c>
    </row>
    <row r="8" spans="1:12" x14ac:dyDescent="0.3">
      <c r="A8" t="s">
        <v>1</v>
      </c>
    </row>
    <row r="9" spans="1:12" x14ac:dyDescent="0.3">
      <c r="A9" s="9" t="s">
        <v>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3">
      <c r="A10" s="9" t="s">
        <v>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2" spans="1:12" x14ac:dyDescent="0.3">
      <c r="C12" s="3"/>
    </row>
    <row r="13" spans="1:12" x14ac:dyDescent="0.3">
      <c r="C13" t="s">
        <v>8</v>
      </c>
      <c r="D13" t="s">
        <v>9</v>
      </c>
    </row>
    <row r="14" spans="1:12" x14ac:dyDescent="0.3">
      <c r="A14" t="s">
        <v>31</v>
      </c>
      <c r="C14" s="4">
        <v>210000</v>
      </c>
    </row>
    <row r="15" spans="1:12" x14ac:dyDescent="0.3">
      <c r="A15" t="s">
        <v>11</v>
      </c>
      <c r="D15" s="4">
        <v>210000</v>
      </c>
    </row>
    <row r="16" spans="1:12" x14ac:dyDescent="0.3">
      <c r="I16" s="8"/>
    </row>
    <row r="17" spans="1:5" x14ac:dyDescent="0.3">
      <c r="A17" t="s">
        <v>12</v>
      </c>
      <c r="B17" t="s">
        <v>13</v>
      </c>
      <c r="C17" t="s">
        <v>14</v>
      </c>
      <c r="D17" t="s">
        <v>15</v>
      </c>
    </row>
    <row r="18" spans="1:5" x14ac:dyDescent="0.3">
      <c r="D18" s="4">
        <v>210000</v>
      </c>
    </row>
    <row r="19" spans="1:5" x14ac:dyDescent="0.3">
      <c r="A19" s="4">
        <v>77000</v>
      </c>
      <c r="B19" s="4">
        <f>A19-C19</f>
        <v>66665.48</v>
      </c>
      <c r="C19">
        <f>4.9212%*D18</f>
        <v>10334.52</v>
      </c>
      <c r="D19" s="4">
        <f>D18-B19</f>
        <v>143334.52000000002</v>
      </c>
    </row>
    <row r="20" spans="1:5" x14ac:dyDescent="0.3">
      <c r="A20" s="4">
        <v>77000</v>
      </c>
      <c r="B20" s="4">
        <f>A20-C20</f>
        <v>69946.22160176</v>
      </c>
      <c r="C20">
        <f t="shared" ref="C20:C21" si="0">4.9212%*D19</f>
        <v>7053.7783982400006</v>
      </c>
      <c r="D20" s="4">
        <f>D19-B20</f>
        <v>73388.298398240018</v>
      </c>
    </row>
    <row r="21" spans="1:5" x14ac:dyDescent="0.3">
      <c r="A21" s="4">
        <v>77000</v>
      </c>
      <c r="B21" s="4">
        <f>A21-C21</f>
        <v>73388.415059225808</v>
      </c>
      <c r="C21">
        <f t="shared" si="0"/>
        <v>3611.5849407741875</v>
      </c>
      <c r="D21" s="4">
        <f>D20-B21</f>
        <v>-0.11666098579007667</v>
      </c>
    </row>
    <row r="23" spans="1:5" x14ac:dyDescent="0.3">
      <c r="A23" t="s">
        <v>16</v>
      </c>
      <c r="C23" t="s">
        <v>8</v>
      </c>
      <c r="D23" t="s">
        <v>9</v>
      </c>
    </row>
    <row r="24" spans="1:5" x14ac:dyDescent="0.3">
      <c r="A24" t="s">
        <v>17</v>
      </c>
      <c r="C24" s="4"/>
      <c r="D24" s="4">
        <f>B19</f>
        <v>66665.48</v>
      </c>
    </row>
    <row r="25" spans="1:5" x14ac:dyDescent="0.3">
      <c r="A25" t="s">
        <v>18</v>
      </c>
      <c r="C25" s="4"/>
      <c r="D25">
        <f>C19</f>
        <v>10334.52</v>
      </c>
    </row>
    <row r="26" spans="1:5" x14ac:dyDescent="0.3">
      <c r="A26" t="s">
        <v>19</v>
      </c>
      <c r="D26" s="4"/>
      <c r="E26" s="4">
        <f>D24+D25</f>
        <v>77000</v>
      </c>
    </row>
    <row r="28" spans="1:5" x14ac:dyDescent="0.3">
      <c r="A28" t="s">
        <v>20</v>
      </c>
    </row>
    <row r="29" spans="1:5" x14ac:dyDescent="0.3">
      <c r="A29" t="s">
        <v>21</v>
      </c>
      <c r="C29" t="s">
        <v>22</v>
      </c>
      <c r="D29" t="s">
        <v>23</v>
      </c>
      <c r="E29" t="s">
        <v>24</v>
      </c>
    </row>
    <row r="30" spans="1:5" x14ac:dyDescent="0.3">
      <c r="A30" s="4">
        <v>210000</v>
      </c>
      <c r="C30">
        <f>210000/5</f>
        <v>42000</v>
      </c>
      <c r="D30">
        <f>C30</f>
        <v>42000</v>
      </c>
      <c r="E30" s="4">
        <f>A30-D30</f>
        <v>168000</v>
      </c>
    </row>
    <row r="31" spans="1:5" x14ac:dyDescent="0.3">
      <c r="A31" s="4">
        <v>210000</v>
      </c>
      <c r="C31">
        <f>210000/5</f>
        <v>42000</v>
      </c>
      <c r="D31">
        <f>C30+C31</f>
        <v>84000</v>
      </c>
      <c r="E31" s="4">
        <f>A31-D31</f>
        <v>126000</v>
      </c>
    </row>
    <row r="32" spans="1:5" x14ac:dyDescent="0.3">
      <c r="A32" s="4">
        <v>210000</v>
      </c>
      <c r="C32">
        <f>210000/5</f>
        <v>42000</v>
      </c>
      <c r="D32">
        <f>C30+C31+C32</f>
        <v>126000</v>
      </c>
      <c r="E32" s="4">
        <f>A32-D32</f>
        <v>84000</v>
      </c>
    </row>
    <row r="33" spans="1:5" x14ac:dyDescent="0.3">
      <c r="A33" s="4">
        <v>210000</v>
      </c>
      <c r="C33">
        <f>210000/5</f>
        <v>42000</v>
      </c>
      <c r="D33">
        <f>D32+C33</f>
        <v>168000</v>
      </c>
      <c r="E33" s="4">
        <f>A33-D33</f>
        <v>42000</v>
      </c>
    </row>
    <row r="34" spans="1:5" x14ac:dyDescent="0.3">
      <c r="A34" s="4">
        <v>210000</v>
      </c>
      <c r="C34">
        <f>210000/5</f>
        <v>42000</v>
      </c>
      <c r="D34">
        <f>D33+C34</f>
        <v>210000</v>
      </c>
      <c r="E34" s="4">
        <f>A34-D34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 e Soluz IAS 17</vt:lpstr>
      <vt:lpstr>Testo e Soluzione 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Rossi</dc:creator>
  <cp:lastModifiedBy>ROSSI PAOLA</cp:lastModifiedBy>
  <dcterms:created xsi:type="dcterms:W3CDTF">2022-11-29T09:56:37Z</dcterms:created>
  <dcterms:modified xsi:type="dcterms:W3CDTF">2022-12-13T12:50:27Z</dcterms:modified>
</cp:coreProperties>
</file>