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13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69" i="1" l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28" i="1"/>
  <c r="F5" i="1"/>
  <c r="A41" i="1" l="1"/>
  <c r="A40" i="1"/>
  <c r="A39" i="1"/>
  <c r="A38" i="1"/>
  <c r="A37" i="1"/>
  <c r="A36" i="1"/>
  <c r="A35" i="1"/>
  <c r="A34" i="1"/>
  <c r="A33" i="1"/>
  <c r="A31" i="1"/>
  <c r="A32" i="1"/>
  <c r="C42" i="1"/>
  <c r="D42" i="1" s="1"/>
  <c r="A30" i="1"/>
  <c r="A29" i="1"/>
  <c r="A28" i="1"/>
  <c r="C19" i="1"/>
  <c r="D19" i="1" s="1"/>
  <c r="C18" i="1"/>
  <c r="C17" i="1"/>
  <c r="C14" i="1"/>
  <c r="D14" i="1" s="1"/>
  <c r="C13" i="1"/>
  <c r="F14" i="1" s="1"/>
  <c r="C10" i="1"/>
  <c r="C9" i="1"/>
  <c r="C6" i="1"/>
  <c r="C5" i="1"/>
  <c r="A18" i="1"/>
  <c r="A17" i="1"/>
  <c r="D17" i="1" s="1"/>
  <c r="A16" i="1"/>
  <c r="C16" i="1" s="1"/>
  <c r="A15" i="1"/>
  <c r="C15" i="1" s="1"/>
  <c r="F16" i="1" s="1"/>
  <c r="A14" i="1"/>
  <c r="A13" i="1"/>
  <c r="A12" i="1"/>
  <c r="C12" i="1" s="1"/>
  <c r="A11" i="1"/>
  <c r="C11" i="1" s="1"/>
  <c r="F12" i="1" s="1"/>
  <c r="A10" i="1"/>
  <c r="A9" i="1"/>
  <c r="D9" i="1" s="1"/>
  <c r="A8" i="1"/>
  <c r="C8" i="1" s="1"/>
  <c r="A7" i="1"/>
  <c r="C7" i="1" s="1"/>
  <c r="F8" i="1" s="1"/>
  <c r="A6" i="1"/>
  <c r="A5" i="1"/>
  <c r="D5" i="1" s="1"/>
  <c r="E6" i="1" l="1"/>
  <c r="E14" i="1"/>
  <c r="F11" i="1"/>
  <c r="F19" i="1"/>
  <c r="E19" i="1"/>
  <c r="D10" i="1"/>
  <c r="D13" i="1"/>
  <c r="F10" i="1"/>
  <c r="F18" i="1"/>
  <c r="E10" i="1"/>
  <c r="E18" i="1"/>
  <c r="D18" i="1"/>
  <c r="F9" i="1"/>
  <c r="F13" i="1"/>
  <c r="F17" i="1"/>
  <c r="F7" i="1"/>
  <c r="F6" i="1"/>
  <c r="F15" i="1"/>
  <c r="D6" i="1"/>
  <c r="E7" i="1"/>
  <c r="E11" i="1"/>
  <c r="E15" i="1"/>
  <c r="D7" i="1"/>
  <c r="D11" i="1"/>
  <c r="D15" i="1"/>
  <c r="E8" i="1"/>
  <c r="E12" i="1"/>
  <c r="E16" i="1"/>
  <c r="D8" i="1"/>
  <c r="D12" i="1"/>
  <c r="D16" i="1"/>
  <c r="E5" i="1"/>
  <c r="E9" i="1"/>
  <c r="E13" i="1"/>
  <c r="E17" i="1"/>
  <c r="D38" i="1"/>
  <c r="C28" i="1"/>
  <c r="E28" i="1" s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F42" i="1" s="1"/>
  <c r="F41" i="1" l="1"/>
  <c r="F37" i="1"/>
  <c r="F33" i="1"/>
  <c r="E35" i="1"/>
  <c r="F36" i="1"/>
  <c r="D30" i="1"/>
  <c r="F31" i="1"/>
  <c r="E39" i="1"/>
  <c r="F40" i="1"/>
  <c r="E31" i="1"/>
  <c r="F32" i="1"/>
  <c r="F39" i="1"/>
  <c r="F35" i="1"/>
  <c r="F38" i="1"/>
  <c r="F34" i="1"/>
  <c r="F29" i="1"/>
  <c r="F30" i="1"/>
  <c r="E29" i="1"/>
  <c r="D28" i="1"/>
  <c r="E33" i="1"/>
  <c r="E41" i="1"/>
  <c r="E37" i="1"/>
  <c r="E40" i="1"/>
  <c r="E36" i="1"/>
  <c r="D39" i="1"/>
  <c r="E32" i="1"/>
  <c r="D29" i="1"/>
  <c r="E42" i="1"/>
  <c r="D40" i="1"/>
  <c r="D37" i="1"/>
  <c r="D36" i="1"/>
  <c r="D35" i="1"/>
  <c r="D41" i="1"/>
  <c r="E38" i="1"/>
  <c r="E34" i="1"/>
  <c r="E30" i="1"/>
  <c r="D34" i="1"/>
  <c r="D33" i="1"/>
  <c r="D32" i="1"/>
  <c r="D31" i="1"/>
</calcChain>
</file>

<file path=xl/sharedStrings.xml><?xml version="1.0" encoding="utf-8"?>
<sst xmlns="http://schemas.openxmlformats.org/spreadsheetml/2006/main" count="21" uniqueCount="9">
  <si>
    <t>tj-ti</t>
  </si>
  <si>
    <t>L(ti,tj) (%)</t>
  </si>
  <si>
    <t>r(ti,tj) (%)</t>
  </si>
  <si>
    <t>f(ti,tj-1,tj) (%)</t>
  </si>
  <si>
    <t>B(ti,tj) (%)</t>
  </si>
  <si>
    <t>actual/actual</t>
  </si>
  <si>
    <t>actual/360</t>
  </si>
  <si>
    <t>30/360</t>
  </si>
  <si>
    <t>L_f(ti,tj-1,tj)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</si>
</sst>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38" workbookViewId="0">
      <selection activeCell="A47" sqref="A47"/>
    </sheetView>
  </sheetViews>
  <sheetFormatPr defaultRowHeight="15" x14ac:dyDescent="0.25"/>
  <cols>
    <col min="1" max="1" width="13.5703125" customWidth="1"/>
    <col min="2" max="2" width="11.28515625" customWidth="1"/>
    <col min="3" max="3" width="15.42578125" customWidth="1"/>
    <col min="4" max="4" width="14.85546875" customWidth="1"/>
    <col min="5" max="5" width="14.7109375" customWidth="1"/>
    <col min="6" max="6" width="16" customWidth="1"/>
  </cols>
  <sheetData>
    <row r="1" spans="1:6" x14ac:dyDescent="0.25">
      <c r="A1" s="3" t="s">
        <v>0</v>
      </c>
      <c r="B1" s="3" t="s">
        <v>1</v>
      </c>
      <c r="C1" s="3" t="s">
        <v>4</v>
      </c>
      <c r="D1" s="3" t="s">
        <v>2</v>
      </c>
      <c r="E1" s="3" t="s">
        <v>3</v>
      </c>
      <c r="F1" s="3" t="s">
        <v>8</v>
      </c>
    </row>
    <row r="2" spans="1:6" x14ac:dyDescent="0.25">
      <c r="A2" s="3" t="s">
        <v>5</v>
      </c>
      <c r="B2" s="3"/>
      <c r="C2" s="3"/>
      <c r="D2" s="3"/>
      <c r="E2" s="3"/>
    </row>
    <row r="3" spans="1:6" x14ac:dyDescent="0.25">
      <c r="A3" s="1"/>
      <c r="B3" s="1"/>
      <c r="C3" s="1"/>
      <c r="D3" s="1"/>
      <c r="E3" s="1"/>
    </row>
    <row r="4" spans="1:6" x14ac:dyDescent="0.25">
      <c r="A4" s="2">
        <v>0</v>
      </c>
      <c r="B4" s="2"/>
      <c r="C4" s="2">
        <v>100</v>
      </c>
      <c r="D4" s="1"/>
      <c r="E4" s="1"/>
    </row>
    <row r="5" spans="1:6" x14ac:dyDescent="0.25">
      <c r="A5">
        <f>7/365</f>
        <v>1.9178082191780823E-2</v>
      </c>
      <c r="B5">
        <v>3.33</v>
      </c>
      <c r="C5">
        <f>100/(1+B5/100*A5)</f>
        <v>99.936177745116751</v>
      </c>
      <c r="D5">
        <f>-100/A5*LN(C5/100)</f>
        <v>3.3289371333169124</v>
      </c>
      <c r="E5">
        <f>-100/(A5-A4)*LN(C5/C4)</f>
        <v>3.3289371333169124</v>
      </c>
      <c r="F5">
        <f>100/(A5-A4)*(C4/C5-1)</f>
        <v>3.3299999999999121</v>
      </c>
    </row>
    <row r="6" spans="1:6" x14ac:dyDescent="0.25">
      <c r="A6">
        <f>14/365</f>
        <v>3.8356164383561646E-2</v>
      </c>
      <c r="B6">
        <v>3.45</v>
      </c>
      <c r="C6">
        <f t="shared" ref="C6:C19" si="0">100/(1+B6/100*A6)</f>
        <v>99.86784611048941</v>
      </c>
      <c r="D6">
        <f t="shared" ref="D6:D19" si="1">-100/A6*LN(C6/100)</f>
        <v>3.4477193405243525</v>
      </c>
      <c r="E6">
        <f t="shared" ref="E6:E19" si="2">-100/(A6-A5)*LN(C6/C5)</f>
        <v>3.5665015477321558</v>
      </c>
      <c r="F6">
        <f t="shared" ref="F6:F19" si="3">100/(A6-A5)*(C5/C6-1)</f>
        <v>3.567721545501223</v>
      </c>
    </row>
    <row r="7" spans="1:6" x14ac:dyDescent="0.25">
      <c r="A7">
        <f>21/365</f>
        <v>5.7534246575342465E-2</v>
      </c>
      <c r="B7">
        <v>3.52</v>
      </c>
      <c r="C7">
        <f t="shared" si="0"/>
        <v>99.797888768827619</v>
      </c>
      <c r="D7">
        <f t="shared" si="1"/>
        <v>3.5164404434351053</v>
      </c>
      <c r="E7">
        <f t="shared" si="2"/>
        <v>3.6538826492562624</v>
      </c>
      <c r="F7">
        <f t="shared" si="3"/>
        <v>3.6551631676440111</v>
      </c>
    </row>
    <row r="8" spans="1:6" x14ac:dyDescent="0.25">
      <c r="A8">
        <f>31/365</f>
        <v>8.4931506849315067E-2</v>
      </c>
      <c r="B8">
        <v>3.59</v>
      </c>
      <c r="C8">
        <f t="shared" si="0"/>
        <v>99.696022729600628</v>
      </c>
      <c r="D8">
        <f t="shared" si="1"/>
        <v>3.5845380708473518</v>
      </c>
      <c r="E8">
        <f t="shared" si="2"/>
        <v>3.727543088413376</v>
      </c>
      <c r="F8">
        <f t="shared" si="3"/>
        <v>3.729447103291017</v>
      </c>
    </row>
    <row r="9" spans="1:6" x14ac:dyDescent="0.25">
      <c r="A9">
        <f>62/365</f>
        <v>0.16986301369863013</v>
      </c>
      <c r="B9">
        <v>3.62</v>
      </c>
      <c r="C9">
        <f t="shared" si="0"/>
        <v>99.388853853183335</v>
      </c>
      <c r="D9">
        <f t="shared" si="1"/>
        <v>3.6089156511531293</v>
      </c>
      <c r="E9">
        <f t="shared" si="2"/>
        <v>3.6332932314589277</v>
      </c>
      <c r="F9">
        <f t="shared" si="3"/>
        <v>3.6389048296304631</v>
      </c>
    </row>
    <row r="10" spans="1:6" x14ac:dyDescent="0.25">
      <c r="A10">
        <f>90/365</f>
        <v>0.24657534246575341</v>
      </c>
      <c r="B10">
        <v>3.64</v>
      </c>
      <c r="C10">
        <f t="shared" si="0"/>
        <v>99.110449771367115</v>
      </c>
      <c r="D10">
        <f t="shared" si="1"/>
        <v>3.623761965666338</v>
      </c>
      <c r="E10">
        <f t="shared" si="2"/>
        <v>3.6566359478027963</v>
      </c>
      <c r="F10">
        <f t="shared" si="3"/>
        <v>3.6617693441053727</v>
      </c>
    </row>
    <row r="11" spans="1:6" x14ac:dyDescent="0.25">
      <c r="A11">
        <f>121/365</f>
        <v>0.33150684931506852</v>
      </c>
      <c r="B11">
        <v>3.68</v>
      </c>
      <c r="C11">
        <f t="shared" si="0"/>
        <v>98.794758085471273</v>
      </c>
      <c r="D11">
        <f t="shared" si="1"/>
        <v>3.6577339146686967</v>
      </c>
      <c r="E11">
        <f t="shared" si="2"/>
        <v>3.7563621537077134</v>
      </c>
      <c r="F11">
        <f t="shared" si="3"/>
        <v>3.7623605577721855</v>
      </c>
    </row>
    <row r="12" spans="1:6" x14ac:dyDescent="0.25">
      <c r="A12">
        <f>151/365</f>
        <v>0.41369863013698632</v>
      </c>
      <c r="B12">
        <v>3.72</v>
      </c>
      <c r="C12">
        <f t="shared" si="0"/>
        <v>98.484366079070256</v>
      </c>
      <c r="D12">
        <f t="shared" si="1"/>
        <v>3.6916656967860515</v>
      </c>
      <c r="E12">
        <f t="shared" si="2"/>
        <v>3.8285238846593814</v>
      </c>
      <c r="F12">
        <f t="shared" si="3"/>
        <v>3.8345538771575058</v>
      </c>
    </row>
    <row r="13" spans="1:6" x14ac:dyDescent="0.25">
      <c r="A13">
        <f>182/365</f>
        <v>0.49863013698630138</v>
      </c>
      <c r="B13">
        <v>3.74</v>
      </c>
      <c r="C13">
        <f t="shared" si="0"/>
        <v>98.169264252294454</v>
      </c>
      <c r="D13">
        <f t="shared" si="1"/>
        <v>3.7055543919150704</v>
      </c>
      <c r="E13">
        <f t="shared" si="2"/>
        <v>3.7732057778661088</v>
      </c>
      <c r="F13">
        <f t="shared" si="3"/>
        <v>3.7792581254085524</v>
      </c>
    </row>
    <row r="14" spans="1:6" x14ac:dyDescent="0.25">
      <c r="A14">
        <f>212/365</f>
        <v>0.58082191780821912</v>
      </c>
      <c r="B14">
        <v>3.77</v>
      </c>
      <c r="C14">
        <f t="shared" si="0"/>
        <v>97.85722175572478</v>
      </c>
      <c r="D14">
        <f t="shared" si="1"/>
        <v>3.7293169996686659</v>
      </c>
      <c r="E14">
        <f t="shared" si="2"/>
        <v>3.8734768200404917</v>
      </c>
      <c r="F14">
        <f t="shared" si="3"/>
        <v>3.8796493232505735</v>
      </c>
    </row>
    <row r="15" spans="1:6" x14ac:dyDescent="0.25">
      <c r="A15">
        <f>243/365</f>
        <v>0.66575342465753429</v>
      </c>
      <c r="B15">
        <v>3.79</v>
      </c>
      <c r="C15">
        <f t="shared" si="0"/>
        <v>97.538893299665929</v>
      </c>
      <c r="D15">
        <f t="shared" si="1"/>
        <v>3.7429746457872852</v>
      </c>
      <c r="E15">
        <f t="shared" si="2"/>
        <v>3.8363753224694679</v>
      </c>
      <c r="F15">
        <f t="shared" si="3"/>
        <v>3.8426321304271864</v>
      </c>
    </row>
    <row r="16" spans="1:6" x14ac:dyDescent="0.25">
      <c r="A16">
        <f>274/365</f>
        <v>0.75068493150684934</v>
      </c>
      <c r="B16">
        <v>3.81</v>
      </c>
      <c r="C16">
        <f t="shared" si="0"/>
        <v>97.219418100497705</v>
      </c>
      <c r="D16">
        <f t="shared" si="1"/>
        <v>3.7565320141596157</v>
      </c>
      <c r="E16">
        <f t="shared" si="2"/>
        <v>3.8628042888200844</v>
      </c>
      <c r="F16">
        <f t="shared" si="3"/>
        <v>3.8691476480839007</v>
      </c>
    </row>
    <row r="17" spans="1:6" x14ac:dyDescent="0.25">
      <c r="A17">
        <f>304/365</f>
        <v>0.83287671232876714</v>
      </c>
      <c r="B17">
        <v>3.83</v>
      </c>
      <c r="C17">
        <f t="shared" si="0"/>
        <v>96.908692364550859</v>
      </c>
      <c r="D17">
        <f t="shared" si="1"/>
        <v>3.7701818486735812</v>
      </c>
      <c r="E17">
        <f t="shared" si="2"/>
        <v>3.8948503372345762</v>
      </c>
      <c r="F17">
        <f t="shared" si="3"/>
        <v>3.9010911836458888</v>
      </c>
    </row>
    <row r="18" spans="1:6" x14ac:dyDescent="0.25">
      <c r="A18">
        <f>335/365</f>
        <v>0.9178082191780822</v>
      </c>
      <c r="B18">
        <v>3.84</v>
      </c>
      <c r="C18">
        <f t="shared" si="0"/>
        <v>96.595600533525285</v>
      </c>
      <c r="D18">
        <f t="shared" si="1"/>
        <v>3.7738808842837988</v>
      </c>
      <c r="E18">
        <f t="shared" si="2"/>
        <v>3.8101552980097568</v>
      </c>
      <c r="F18">
        <f t="shared" si="3"/>
        <v>3.8163268270530692</v>
      </c>
    </row>
    <row r="19" spans="1:6" x14ac:dyDescent="0.25">
      <c r="A19">
        <v>1</v>
      </c>
      <c r="B19">
        <v>3.85</v>
      </c>
      <c r="C19">
        <f t="shared" si="0"/>
        <v>96.292729898892631</v>
      </c>
      <c r="D19">
        <f t="shared" si="1"/>
        <v>3.7777364334030019</v>
      </c>
      <c r="E19">
        <f t="shared" si="2"/>
        <v>3.8207900652340885</v>
      </c>
      <c r="F19">
        <f t="shared" si="3"/>
        <v>3.8267957078031363</v>
      </c>
    </row>
    <row r="24" spans="1:6" x14ac:dyDescent="0.25">
      <c r="A24" s="3" t="s">
        <v>0</v>
      </c>
      <c r="B24" s="3" t="s">
        <v>1</v>
      </c>
      <c r="C24" s="3" t="s">
        <v>4</v>
      </c>
      <c r="D24" s="3" t="s">
        <v>2</v>
      </c>
      <c r="E24" s="3" t="s">
        <v>3</v>
      </c>
      <c r="F24" s="3" t="s">
        <v>8</v>
      </c>
    </row>
    <row r="25" spans="1:6" x14ac:dyDescent="0.25">
      <c r="A25" s="3" t="s">
        <v>7</v>
      </c>
      <c r="B25" s="3"/>
      <c r="C25" s="3"/>
      <c r="D25" s="3"/>
      <c r="E25" s="3"/>
    </row>
    <row r="26" spans="1:6" x14ac:dyDescent="0.25">
      <c r="A26" s="1"/>
      <c r="B26" s="1"/>
      <c r="C26" s="1"/>
      <c r="D26" s="1"/>
      <c r="E26" s="1"/>
    </row>
    <row r="27" spans="1:6" x14ac:dyDescent="0.25">
      <c r="A27" s="2">
        <v>0</v>
      </c>
      <c r="B27" s="2"/>
      <c r="C27" s="2">
        <v>100</v>
      </c>
      <c r="D27" s="1"/>
      <c r="E27" s="1"/>
    </row>
    <row r="28" spans="1:6" x14ac:dyDescent="0.25">
      <c r="A28">
        <f>7/360</f>
        <v>1.9444444444444445E-2</v>
      </c>
      <c r="B28">
        <v>3.33</v>
      </c>
      <c r="C28">
        <f>100/(1+B28/100*A28)</f>
        <v>99.935291898495734</v>
      </c>
      <c r="D28">
        <f>-100/A28*LN(C28/100)</f>
        <v>3.3289223776478769</v>
      </c>
      <c r="E28">
        <f>-100/(A28-A27)*LN(C28/C27)</f>
        <v>3.3289223776478769</v>
      </c>
      <c r="F28">
        <f>100/(A28-A27)*(C27/C28-1)</f>
        <v>3.329999999999548</v>
      </c>
    </row>
    <row r="29" spans="1:6" x14ac:dyDescent="0.25">
      <c r="A29">
        <f>14/360</f>
        <v>3.888888888888889E-2</v>
      </c>
      <c r="B29">
        <v>3.45</v>
      </c>
      <c r="C29">
        <f t="shared" ref="C29:C42" si="4">100/(1+B29/100*A29)</f>
        <v>99.866013099092058</v>
      </c>
      <c r="D29">
        <f t="shared" ref="D29:D42" si="5">-100/A29*LN(C29/100)</f>
        <v>3.4476876929989944</v>
      </c>
      <c r="E29">
        <f t="shared" ref="E29:E42" si="6">-100/(A29-A28)*LN(C29/C28)</f>
        <v>3.5664530083497867</v>
      </c>
      <c r="F29">
        <f t="shared" ref="F29:F42" si="7">100/(A29-A28)*(C28/C29-1)</f>
        <v>3.5676899207760675</v>
      </c>
    </row>
    <row r="30" spans="1:6" x14ac:dyDescent="0.25">
      <c r="A30">
        <f>21/360</f>
        <v>5.8333333333333334E-2</v>
      </c>
      <c r="B30">
        <v>3.52</v>
      </c>
      <c r="C30">
        <f t="shared" si="4"/>
        <v>99.795087420496586</v>
      </c>
      <c r="D30">
        <f t="shared" si="5"/>
        <v>3.5163910727092937</v>
      </c>
      <c r="E30">
        <f t="shared" si="6"/>
        <v>3.6537978321300217</v>
      </c>
      <c r="F30">
        <f t="shared" si="7"/>
        <v>3.6550960794263787</v>
      </c>
    </row>
    <row r="31" spans="1:6" x14ac:dyDescent="0.25">
      <c r="A31">
        <f>1/12</f>
        <v>8.3333333333333329E-2</v>
      </c>
      <c r="B31">
        <v>3.59</v>
      </c>
      <c r="C31">
        <f t="shared" si="4"/>
        <v>99.701725670701805</v>
      </c>
      <c r="D31">
        <f t="shared" si="5"/>
        <v>3.584640644609534</v>
      </c>
      <c r="E31">
        <f t="shared" si="6"/>
        <v>3.7438896457098805</v>
      </c>
      <c r="F31">
        <f t="shared" si="7"/>
        <v>3.7456422811832377</v>
      </c>
    </row>
    <row r="32" spans="1:6" x14ac:dyDescent="0.25">
      <c r="A32">
        <f t="shared" ref="A32" si="8">2/12</f>
        <v>0.16666666666666666</v>
      </c>
      <c r="B32">
        <v>3.62</v>
      </c>
      <c r="C32">
        <f t="shared" si="4"/>
        <v>99.400284947483513</v>
      </c>
      <c r="D32">
        <f t="shared" si="5"/>
        <v>3.6091233928725193</v>
      </c>
      <c r="E32">
        <f t="shared" si="6"/>
        <v>3.6336061411354397</v>
      </c>
      <c r="F32">
        <f t="shared" si="7"/>
        <v>3.6391129869805638</v>
      </c>
    </row>
    <row r="33" spans="1:6" x14ac:dyDescent="0.25">
      <c r="A33">
        <f>3/12</f>
        <v>0.25</v>
      </c>
      <c r="B33">
        <v>3.64</v>
      </c>
      <c r="C33">
        <f t="shared" si="4"/>
        <v>99.098206322465558</v>
      </c>
      <c r="D33">
        <f t="shared" si="5"/>
        <v>3.6235377953384531</v>
      </c>
      <c r="E33">
        <f t="shared" si="6"/>
        <v>3.6523666002703452</v>
      </c>
      <c r="F33">
        <f t="shared" si="7"/>
        <v>3.6579304860675057</v>
      </c>
    </row>
    <row r="34" spans="1:6" x14ac:dyDescent="0.25">
      <c r="A34">
        <f>4/12</f>
        <v>0.33333333333333331</v>
      </c>
      <c r="B34">
        <v>3.68</v>
      </c>
      <c r="C34">
        <f t="shared" si="4"/>
        <v>98.788198103266595</v>
      </c>
      <c r="D34">
        <f t="shared" si="5"/>
        <v>3.657612229608584</v>
      </c>
      <c r="E34">
        <f t="shared" si="6"/>
        <v>3.7598355324191313</v>
      </c>
      <c r="F34">
        <f t="shared" si="7"/>
        <v>3.7657318402537507</v>
      </c>
    </row>
    <row r="35" spans="1:6" x14ac:dyDescent="0.25">
      <c r="A35">
        <f>5/12</f>
        <v>0.41666666666666669</v>
      </c>
      <c r="B35">
        <v>3.72</v>
      </c>
      <c r="C35">
        <f t="shared" si="4"/>
        <v>98.473658296405702</v>
      </c>
      <c r="D35">
        <f t="shared" si="5"/>
        <v>3.6914644891925921</v>
      </c>
      <c r="E35">
        <f t="shared" si="6"/>
        <v>3.8268735275284738</v>
      </c>
      <c r="F35">
        <f t="shared" si="7"/>
        <v>3.8329820864069206</v>
      </c>
    </row>
    <row r="36" spans="1:6" x14ac:dyDescent="0.25">
      <c r="A36">
        <f>6/12</f>
        <v>0.5</v>
      </c>
      <c r="B36">
        <v>3.74</v>
      </c>
      <c r="C36">
        <f t="shared" si="4"/>
        <v>98.164327083537842</v>
      </c>
      <c r="D36">
        <f t="shared" si="5"/>
        <v>3.7054609227767306</v>
      </c>
      <c r="E36">
        <f t="shared" si="6"/>
        <v>3.7754430906974528</v>
      </c>
      <c r="F36">
        <f t="shared" si="7"/>
        <v>3.7813884785819605</v>
      </c>
    </row>
    <row r="37" spans="1:6" x14ac:dyDescent="0.25">
      <c r="A37">
        <f>7/12</f>
        <v>0.58333333333333337</v>
      </c>
      <c r="B37">
        <v>3.77</v>
      </c>
      <c r="C37">
        <f t="shared" si="4"/>
        <v>97.848155969960615</v>
      </c>
      <c r="D37">
        <f t="shared" si="5"/>
        <v>3.729143623158683</v>
      </c>
      <c r="E37">
        <f t="shared" si="6"/>
        <v>3.8712398254503864</v>
      </c>
      <c r="F37">
        <f t="shared" si="7"/>
        <v>3.8774909197996963</v>
      </c>
    </row>
    <row r="38" spans="1:6" x14ac:dyDescent="0.25">
      <c r="A38">
        <f>8/12</f>
        <v>0.66666666666666663</v>
      </c>
      <c r="B38">
        <v>3.79</v>
      </c>
      <c r="C38">
        <f t="shared" si="4"/>
        <v>97.535600494180372</v>
      </c>
      <c r="D38">
        <f t="shared" si="5"/>
        <v>3.7429112033364613</v>
      </c>
      <c r="E38">
        <f t="shared" si="6"/>
        <v>3.8392842645808889</v>
      </c>
      <c r="F38">
        <f t="shared" si="7"/>
        <v>3.8454325296196004</v>
      </c>
    </row>
    <row r="39" spans="1:6" x14ac:dyDescent="0.25">
      <c r="A39">
        <f>9/12</f>
        <v>0.75</v>
      </c>
      <c r="B39">
        <v>3.81</v>
      </c>
      <c r="C39">
        <f t="shared" si="4"/>
        <v>97.22188464623386</v>
      </c>
      <c r="D39">
        <f t="shared" si="5"/>
        <v>3.7565798910520654</v>
      </c>
      <c r="E39">
        <f t="shared" si="6"/>
        <v>3.8659293927768119</v>
      </c>
      <c r="F39">
        <f t="shared" si="7"/>
        <v>3.872163339618949</v>
      </c>
    </row>
    <row r="40" spans="1:6" x14ac:dyDescent="0.25">
      <c r="A40">
        <f>10/12</f>
        <v>0.83333333333333337</v>
      </c>
      <c r="B40">
        <v>3.83</v>
      </c>
      <c r="C40">
        <f t="shared" si="4"/>
        <v>96.907049987886623</v>
      </c>
      <c r="D40">
        <f t="shared" si="5"/>
        <v>3.770149733395348</v>
      </c>
      <c r="E40">
        <f t="shared" si="6"/>
        <v>3.8922783144848743</v>
      </c>
      <c r="F40">
        <f t="shared" si="7"/>
        <v>3.8985975743137211</v>
      </c>
    </row>
    <row r="41" spans="1:6" x14ac:dyDescent="0.25">
      <c r="A41">
        <f>11/12</f>
        <v>0.91666666666666663</v>
      </c>
      <c r="B41">
        <v>3.84</v>
      </c>
      <c r="C41">
        <f t="shared" si="4"/>
        <v>96.599690880989186</v>
      </c>
      <c r="D41">
        <f t="shared" si="5"/>
        <v>3.7739612470362554</v>
      </c>
      <c r="E41">
        <f t="shared" si="6"/>
        <v>3.8120763834454023</v>
      </c>
      <c r="F41">
        <f t="shared" si="7"/>
        <v>3.8181377695226928</v>
      </c>
    </row>
    <row r="42" spans="1:6" x14ac:dyDescent="0.25">
      <c r="A42">
        <v>1</v>
      </c>
      <c r="B42">
        <v>3.85</v>
      </c>
      <c r="C42">
        <f t="shared" si="4"/>
        <v>96.292729898892631</v>
      </c>
      <c r="D42">
        <f t="shared" si="5"/>
        <v>3.7777364334030019</v>
      </c>
      <c r="E42">
        <f t="shared" si="6"/>
        <v>3.8192634834371475</v>
      </c>
      <c r="F42">
        <f t="shared" si="7"/>
        <v>3.8253477588871641</v>
      </c>
    </row>
    <row r="51" spans="1:6" x14ac:dyDescent="0.25">
      <c r="A51" s="3" t="s">
        <v>0</v>
      </c>
      <c r="B51" s="3" t="s">
        <v>1</v>
      </c>
      <c r="C51" s="3" t="s">
        <v>4</v>
      </c>
      <c r="D51" s="3" t="s">
        <v>2</v>
      </c>
      <c r="E51" s="3" t="s">
        <v>3</v>
      </c>
      <c r="F51" s="3" t="s">
        <v>8</v>
      </c>
    </row>
    <row r="52" spans="1:6" x14ac:dyDescent="0.25">
      <c r="A52" s="3" t="s">
        <v>6</v>
      </c>
      <c r="B52" s="3"/>
      <c r="C52" s="3"/>
      <c r="D52" s="3"/>
      <c r="E52" s="3"/>
    </row>
    <row r="53" spans="1:6" x14ac:dyDescent="0.25">
      <c r="A53" s="1"/>
      <c r="B53" s="1"/>
      <c r="C53" s="1"/>
      <c r="D53" s="1"/>
      <c r="E53" s="1"/>
    </row>
    <row r="54" spans="1:6" x14ac:dyDescent="0.25">
      <c r="A54" s="2">
        <v>0</v>
      </c>
      <c r="B54" s="2"/>
      <c r="C54" s="2">
        <v>100</v>
      </c>
      <c r="D54" s="1"/>
      <c r="E54" s="1"/>
    </row>
    <row r="55" spans="1:6" x14ac:dyDescent="0.25">
      <c r="A55">
        <v>1.9444444444444445E-2</v>
      </c>
      <c r="B55">
        <v>3.33</v>
      </c>
      <c r="C55">
        <v>99.935291898495734</v>
      </c>
      <c r="D55">
        <v>3.3289223776478769</v>
      </c>
      <c r="E55">
        <v>3.3289223776478769</v>
      </c>
      <c r="F55">
        <f>100/(A55-A54)*(C54/C55-1)</f>
        <v>3.329999999999548</v>
      </c>
    </row>
    <row r="56" spans="1:6" x14ac:dyDescent="0.25">
      <c r="A56">
        <v>3.888888888888889E-2</v>
      </c>
      <c r="B56">
        <v>3.45</v>
      </c>
      <c r="C56">
        <v>99.866013099092058</v>
      </c>
      <c r="D56">
        <v>3.4476876929989944</v>
      </c>
      <c r="E56">
        <v>3.5664530083497867</v>
      </c>
      <c r="F56">
        <f t="shared" ref="F56:F69" si="9">100/(A56-A55)*(C55/C56-1)</f>
        <v>3.5676899207760675</v>
      </c>
    </row>
    <row r="57" spans="1:6" x14ac:dyDescent="0.25">
      <c r="A57">
        <v>5.8333333333333334E-2</v>
      </c>
      <c r="B57">
        <v>3.52</v>
      </c>
      <c r="C57">
        <v>99.795087420496586</v>
      </c>
      <c r="D57">
        <v>3.5163910727092937</v>
      </c>
      <c r="E57">
        <v>3.6537978321300217</v>
      </c>
      <c r="F57">
        <f t="shared" si="9"/>
        <v>3.6550960794263787</v>
      </c>
    </row>
    <row r="58" spans="1:6" x14ac:dyDescent="0.25">
      <c r="A58">
        <v>8.611111111111111E-2</v>
      </c>
      <c r="B58">
        <v>3.59</v>
      </c>
      <c r="C58">
        <v>99.69181383439917</v>
      </c>
      <c r="D58">
        <v>3.584462366661215</v>
      </c>
      <c r="E58">
        <v>3.7274120839600848</v>
      </c>
      <c r="F58">
        <f t="shared" si="9"/>
        <v>3.7293424169036804</v>
      </c>
    </row>
    <row r="59" spans="1:6" x14ac:dyDescent="0.25">
      <c r="A59">
        <v>0.17222222222222222</v>
      </c>
      <c r="B59">
        <v>3.62</v>
      </c>
      <c r="C59">
        <v>99.38041830322291</v>
      </c>
      <c r="D59">
        <v>3.6087623384210792</v>
      </c>
      <c r="E59">
        <v>3.6330623101808603</v>
      </c>
      <c r="F59">
        <f t="shared" si="9"/>
        <v>3.6387512049557182</v>
      </c>
    </row>
    <row r="60" spans="1:6" x14ac:dyDescent="0.25">
      <c r="A60">
        <v>0.25</v>
      </c>
      <c r="B60">
        <v>3.64</v>
      </c>
      <c r="C60">
        <v>99.098206322465558</v>
      </c>
      <c r="D60">
        <v>3.6235377953384531</v>
      </c>
      <c r="E60">
        <v>3.6562548785127054</v>
      </c>
      <c r="F60">
        <f t="shared" si="9"/>
        <v>3.6614585543430147</v>
      </c>
    </row>
    <row r="61" spans="1:6" x14ac:dyDescent="0.25">
      <c r="A61">
        <v>0.33611111111111114</v>
      </c>
      <c r="B61">
        <v>3.68</v>
      </c>
      <c r="C61">
        <v>98.778223133420852</v>
      </c>
      <c r="D61">
        <v>3.6574271875835218</v>
      </c>
      <c r="E61">
        <v>3.7558157457143295</v>
      </c>
      <c r="F61">
        <f t="shared" si="9"/>
        <v>3.7618957806538855</v>
      </c>
    </row>
    <row r="62" spans="1:6" x14ac:dyDescent="0.25">
      <c r="A62">
        <v>0.41944444444444445</v>
      </c>
      <c r="B62">
        <v>3.72</v>
      </c>
      <c r="C62">
        <v>98.463639019170856</v>
      </c>
      <c r="D62">
        <v>3.6912762059777333</v>
      </c>
      <c r="E62">
        <v>3.8278005801677968</v>
      </c>
      <c r="F62">
        <f t="shared" si="9"/>
        <v>3.8339121005520846</v>
      </c>
    </row>
    <row r="63" spans="1:6" x14ac:dyDescent="0.25">
      <c r="A63">
        <v>0.50555555555555554</v>
      </c>
      <c r="B63">
        <v>3.74</v>
      </c>
      <c r="C63">
        <v>98.144309211279619</v>
      </c>
      <c r="D63">
        <v>3.7050819178370258</v>
      </c>
      <c r="E63">
        <v>3.7723290949581383</v>
      </c>
      <c r="F63">
        <f t="shared" si="9"/>
        <v>3.7784627412000136</v>
      </c>
    </row>
    <row r="64" spans="1:6" x14ac:dyDescent="0.25">
      <c r="A64">
        <v>0.58888888888888891</v>
      </c>
      <c r="B64">
        <v>3.77</v>
      </c>
      <c r="C64">
        <v>97.828107319607682</v>
      </c>
      <c r="D64">
        <v>3.7287601695175203</v>
      </c>
      <c r="E64">
        <v>3.8724082297124123</v>
      </c>
      <c r="F64">
        <f t="shared" si="9"/>
        <v>3.8786631000299097</v>
      </c>
    </row>
    <row r="65" spans="1:6" x14ac:dyDescent="0.25">
      <c r="A65">
        <v>0.67500000000000004</v>
      </c>
      <c r="B65">
        <v>3.79</v>
      </c>
      <c r="C65">
        <v>97.505563911240685</v>
      </c>
      <c r="D65">
        <v>3.7423324231353252</v>
      </c>
      <c r="E65">
        <v>3.8351491252958203</v>
      </c>
      <c r="F65">
        <f t="shared" si="9"/>
        <v>3.8414888722630409</v>
      </c>
    </row>
    <row r="66" spans="1:6" x14ac:dyDescent="0.25">
      <c r="A66">
        <v>0.76111111111111107</v>
      </c>
      <c r="B66">
        <v>3.81</v>
      </c>
      <c r="C66">
        <v>97.181887239856238</v>
      </c>
      <c r="D66">
        <v>3.7558034218384302</v>
      </c>
      <c r="E66">
        <v>3.8613986697368898</v>
      </c>
      <c r="F66">
        <f t="shared" si="9"/>
        <v>3.8678255465050175</v>
      </c>
    </row>
    <row r="67" spans="1:6" x14ac:dyDescent="0.25">
      <c r="A67">
        <v>0.84444444444444444</v>
      </c>
      <c r="B67">
        <v>3.83</v>
      </c>
      <c r="C67">
        <v>96.867102640381958</v>
      </c>
      <c r="D67">
        <v>3.7693684858203196</v>
      </c>
      <c r="E67">
        <v>3.893262736854973</v>
      </c>
      <c r="F67">
        <f t="shared" si="9"/>
        <v>3.8995851953112379</v>
      </c>
    </row>
    <row r="68" spans="1:6" x14ac:dyDescent="0.25">
      <c r="A68">
        <v>0.93055555555555558</v>
      </c>
      <c r="B68">
        <v>3.84</v>
      </c>
      <c r="C68">
        <v>96.549948506694122</v>
      </c>
      <c r="D68">
        <v>3.77298380920397</v>
      </c>
      <c r="E68">
        <v>3.8084373030306411</v>
      </c>
      <c r="F68">
        <f t="shared" si="9"/>
        <v>3.8146889968832363</v>
      </c>
    </row>
    <row r="69" spans="1:6" x14ac:dyDescent="0.25">
      <c r="A69">
        <v>1</v>
      </c>
      <c r="B69">
        <v>3.85</v>
      </c>
      <c r="C69">
        <v>96.292729898892631</v>
      </c>
      <c r="D69">
        <v>3.7777364334030019</v>
      </c>
      <c r="E69">
        <v>3.8414215976700441</v>
      </c>
      <c r="F69">
        <f t="shared" si="9"/>
        <v>3.8465499485066714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BACINELLO ANNA RITA</dc:creator>
  <cp:lastModifiedBy>BACINELLO ANNA RITA</cp:lastModifiedBy>
  <cp:lastPrinted>2012-10-01T15:49:06Z</cp:lastPrinted>
  <dcterms:created xsi:type="dcterms:W3CDTF">2012-09-25T12:56:37Z</dcterms:created>
  <dcterms:modified xsi:type="dcterms:W3CDTF">2012-10-01T15:55:07Z</dcterms:modified>
</cp:coreProperties>
</file>