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la\Dropbox\Il mio PC (DESKTOP-QJVU3C7)\Desktop\ICSSA23\"/>
    </mc:Choice>
  </mc:AlternateContent>
  <bookViews>
    <workbookView xWindow="0" yWindow="0" windowWidth="13848" windowHeight="7776"/>
  </bookViews>
  <sheets>
    <sheet name="Datinew_fin" sheetId="1" r:id="rId1"/>
  </sheets>
  <calcPr calcId="162913"/>
</workbook>
</file>

<file path=xl/calcChain.xml><?xml version="1.0" encoding="utf-8"?>
<calcChain xmlns="http://schemas.openxmlformats.org/spreadsheetml/2006/main">
  <c r="J30" i="1" l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0" i="1"/>
  <c r="J9" i="1"/>
  <c r="J8" i="1"/>
  <c r="J7" i="1"/>
  <c r="O6" i="1"/>
  <c r="J6" i="1" l="1"/>
  <c r="O5" i="1"/>
  <c r="O4" i="1" l="1"/>
  <c r="O3" i="1"/>
  <c r="J5" i="1"/>
  <c r="J4" i="1"/>
  <c r="J3" i="1"/>
  <c r="J2" i="1"/>
</calcChain>
</file>

<file path=xl/sharedStrings.xml><?xml version="1.0" encoding="utf-8"?>
<sst xmlns="http://schemas.openxmlformats.org/spreadsheetml/2006/main" count="444" uniqueCount="176">
  <si>
    <t>City</t>
  </si>
  <si>
    <t>Income17</t>
  </si>
  <si>
    <t>Agrigento</t>
  </si>
  <si>
    <t>Islands</t>
  </si>
  <si>
    <t>Alessandria</t>
  </si>
  <si>
    <t>North West</t>
  </si>
  <si>
    <t>Ancona</t>
  </si>
  <si>
    <t>Center</t>
  </si>
  <si>
    <t>Aosta</t>
  </si>
  <si>
    <t>Arezzo</t>
  </si>
  <si>
    <t>Ascoli-Piceno</t>
  </si>
  <si>
    <t>Asti</t>
  </si>
  <si>
    <t>Avellino</t>
  </si>
  <si>
    <t>South</t>
  </si>
  <si>
    <t>Bari</t>
  </si>
  <si>
    <t>Barletta-Trani</t>
  </si>
  <si>
    <t xml:space="preserve"> </t>
  </si>
  <si>
    <t>Belluno</t>
  </si>
  <si>
    <t>North East</t>
  </si>
  <si>
    <t>Benevento</t>
  </si>
  <si>
    <t>Bergamo</t>
  </si>
  <si>
    <t>Biella</t>
  </si>
  <si>
    <t>Bologna</t>
  </si>
  <si>
    <t>Bolzano</t>
  </si>
  <si>
    <t>Brescia</t>
  </si>
  <si>
    <t>Brindisi</t>
  </si>
  <si>
    <t>Cagliari</t>
  </si>
  <si>
    <t>Caltanissetta</t>
  </si>
  <si>
    <t>Campobasso</t>
  </si>
  <si>
    <t>Caserta</t>
  </si>
  <si>
    <t>Catania</t>
  </si>
  <si>
    <t>Catanzaro</t>
  </si>
  <si>
    <t>Chieti</t>
  </si>
  <si>
    <t>Como</t>
  </si>
  <si>
    <t>Cosenza</t>
  </si>
  <si>
    <t>Cremona</t>
  </si>
  <si>
    <t>Crotone</t>
  </si>
  <si>
    <t>Cuneo</t>
  </si>
  <si>
    <t>Enna</t>
  </si>
  <si>
    <t>Fermo</t>
  </si>
  <si>
    <t>Ferrara</t>
  </si>
  <si>
    <t>Firenze</t>
  </si>
  <si>
    <t>Foggia</t>
  </si>
  <si>
    <t>Forlì-Cesena</t>
  </si>
  <si>
    <t>Frosinone</t>
  </si>
  <si>
    <t>Genova</t>
  </si>
  <si>
    <t>Gorizia</t>
  </si>
  <si>
    <t>Grosseto</t>
  </si>
  <si>
    <t>Imperia</t>
  </si>
  <si>
    <t>Isernia</t>
  </si>
  <si>
    <t>La Spezia</t>
  </si>
  <si>
    <t>L'Aquila</t>
  </si>
  <si>
    <t>Latina</t>
  </si>
  <si>
    <t>Lecce</t>
  </si>
  <si>
    <t>Lecco</t>
  </si>
  <si>
    <t>Livorno</t>
  </si>
  <si>
    <t>Lodi</t>
  </si>
  <si>
    <t>Lucca</t>
  </si>
  <si>
    <t>Macerata</t>
  </si>
  <si>
    <t>Mantova</t>
  </si>
  <si>
    <t>Massa-Carrara</t>
  </si>
  <si>
    <t>Matera</t>
  </si>
  <si>
    <t>Messina</t>
  </si>
  <si>
    <t>Milano</t>
  </si>
  <si>
    <t>Modena</t>
  </si>
  <si>
    <t>Monza-Brianza</t>
  </si>
  <si>
    <t>Napoli</t>
  </si>
  <si>
    <t>Novara</t>
  </si>
  <si>
    <t>Nuoro</t>
  </si>
  <si>
    <t>Oristano</t>
  </si>
  <si>
    <t>Padova</t>
  </si>
  <si>
    <t>Palermo</t>
  </si>
  <si>
    <t>Parma</t>
  </si>
  <si>
    <t>Pavia</t>
  </si>
  <si>
    <t>Perugia</t>
  </si>
  <si>
    <t>Pesaro-Urbino</t>
  </si>
  <si>
    <t>Pescara</t>
  </si>
  <si>
    <t>Piacenza</t>
  </si>
  <si>
    <t>Pisa</t>
  </si>
  <si>
    <t>Pistoia</t>
  </si>
  <si>
    <t>Pordenone</t>
  </si>
  <si>
    <t>Potenza</t>
  </si>
  <si>
    <t>Prato</t>
  </si>
  <si>
    <t>Ragusa</t>
  </si>
  <si>
    <t>Ravenna</t>
  </si>
  <si>
    <t>Reggio-Calabria</t>
  </si>
  <si>
    <t>Reggio-Emilia</t>
  </si>
  <si>
    <t>Rieti</t>
  </si>
  <si>
    <t>Rimini</t>
  </si>
  <si>
    <t>Roma</t>
  </si>
  <si>
    <t>Rovigo</t>
  </si>
  <si>
    <t>Salerno</t>
  </si>
  <si>
    <t>Sassari</t>
  </si>
  <si>
    <t>Savona</t>
  </si>
  <si>
    <t>Siena</t>
  </si>
  <si>
    <t>Siracusa</t>
  </si>
  <si>
    <t>Sondrio</t>
  </si>
  <si>
    <t>Taranto</t>
  </si>
  <si>
    <t>Teramo</t>
  </si>
  <si>
    <t>Terni</t>
  </si>
  <si>
    <t>Torino</t>
  </si>
  <si>
    <t>Trapani</t>
  </si>
  <si>
    <t>Trento</t>
  </si>
  <si>
    <t>Treviso</t>
  </si>
  <si>
    <t>Trieste</t>
  </si>
  <si>
    <t>Udine</t>
  </si>
  <si>
    <t>Varese</t>
  </si>
  <si>
    <t>Venezia</t>
  </si>
  <si>
    <t>Verbania_Cusio_Ossola</t>
  </si>
  <si>
    <t>Vercelli</t>
  </si>
  <si>
    <t>Verona</t>
  </si>
  <si>
    <t>Vibo-Valentia</t>
  </si>
  <si>
    <t>Vicenza</t>
  </si>
  <si>
    <t>Viterbo</t>
  </si>
  <si>
    <t>....</t>
  </si>
  <si>
    <t>34</t>
  </si>
  <si>
    <t>36</t>
  </si>
  <si>
    <t>30</t>
  </si>
  <si>
    <t>31</t>
  </si>
  <si>
    <t>32</t>
  </si>
  <si>
    <t>33</t>
  </si>
  <si>
    <t>27</t>
  </si>
  <si>
    <t>26</t>
  </si>
  <si>
    <t>21</t>
  </si>
  <si>
    <t>17</t>
  </si>
  <si>
    <t>19</t>
  </si>
  <si>
    <t>37</t>
  </si>
  <si>
    <t>35</t>
  </si>
  <si>
    <t>25</t>
  </si>
  <si>
    <t>18</t>
  </si>
  <si>
    <t>15</t>
  </si>
  <si>
    <t>14</t>
  </si>
  <si>
    <t>23</t>
  </si>
  <si>
    <t>20</t>
  </si>
  <si>
    <t>24</t>
  </si>
  <si>
    <t>22</t>
  </si>
  <si>
    <t>11</t>
  </si>
  <si>
    <t>29</t>
  </si>
  <si>
    <t>28</t>
  </si>
  <si>
    <t>16</t>
  </si>
  <si>
    <t>10</t>
  </si>
  <si>
    <t>Macroregion</t>
  </si>
  <si>
    <t>Region</t>
  </si>
  <si>
    <t>SICILIA</t>
  </si>
  <si>
    <t>PIEMONTE</t>
  </si>
  <si>
    <t>MARCHE</t>
  </si>
  <si>
    <t>VALLE D'AOSTA</t>
  </si>
  <si>
    <t>TOSCANA</t>
  </si>
  <si>
    <t>CAMPANIA</t>
  </si>
  <si>
    <t>PUGLIA</t>
  </si>
  <si>
    <t>VENETO</t>
  </si>
  <si>
    <t>LOMBARDIA</t>
  </si>
  <si>
    <t>EMILIA ROMAGNA</t>
  </si>
  <si>
    <t>TRENTINO ALTO ADIGE/SÜDTIROL</t>
  </si>
  <si>
    <t>SARDEGNA</t>
  </si>
  <si>
    <t>MOLISE</t>
  </si>
  <si>
    <t>CALABRIA</t>
  </si>
  <si>
    <t>ABRUZZO</t>
  </si>
  <si>
    <t>LAZIO</t>
  </si>
  <si>
    <t>LIGURIA</t>
  </si>
  <si>
    <t>FRIULI0VENEZIA0GIULIA</t>
  </si>
  <si>
    <t>BASILICATA</t>
  </si>
  <si>
    <t>UMBRIA</t>
  </si>
  <si>
    <t>Urban_Green_Density_20</t>
  </si>
  <si>
    <t>PM10_2020</t>
  </si>
  <si>
    <t>Dead_Pedestrians_19</t>
  </si>
  <si>
    <t>Population_Density_21</t>
  </si>
  <si>
    <t>Vehicles_DensityKM2_19</t>
  </si>
  <si>
    <t>RateFatalAccident_19</t>
  </si>
  <si>
    <t>RateEmployment_21</t>
  </si>
  <si>
    <t>Salary20</t>
  </si>
  <si>
    <t>GasolineFuel_Car_21</t>
  </si>
  <si>
    <t>DieselFuel_Car_21</t>
  </si>
  <si>
    <t>LowEmission_Car_21</t>
  </si>
  <si>
    <t>Echarging_Stations_Density_19</t>
  </si>
  <si>
    <t>Sud-Sardegna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</si>
</sst>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topLeftCell="A85" workbookViewId="0">
      <selection activeCell="B91" sqref="B91"/>
    </sheetView>
  </sheetViews>
  <sheetFormatPr defaultRowHeight="14.4" x14ac:dyDescent="0.3"/>
  <cols>
    <col min="3" max="3" width="19.88671875" customWidth="1"/>
  </cols>
  <sheetData>
    <row r="1" spans="1:16" x14ac:dyDescent="0.3">
      <c r="A1" t="s">
        <v>0</v>
      </c>
      <c r="B1" t="s">
        <v>141</v>
      </c>
      <c r="C1" t="s">
        <v>142</v>
      </c>
      <c r="D1" t="s">
        <v>168</v>
      </c>
      <c r="E1" t="s">
        <v>165</v>
      </c>
      <c r="F1" t="s">
        <v>166</v>
      </c>
      <c r="G1" t="s">
        <v>167</v>
      </c>
      <c r="H1" t="s">
        <v>169</v>
      </c>
      <c r="I1" t="s">
        <v>1</v>
      </c>
      <c r="J1" t="s">
        <v>170</v>
      </c>
      <c r="K1" t="s">
        <v>171</v>
      </c>
      <c r="L1" t="s">
        <v>172</v>
      </c>
      <c r="M1" t="s">
        <v>173</v>
      </c>
      <c r="N1" t="s">
        <v>174</v>
      </c>
      <c r="O1" t="s">
        <v>164</v>
      </c>
      <c r="P1" t="s">
        <v>163</v>
      </c>
    </row>
    <row r="2" spans="1:16" x14ac:dyDescent="0.3">
      <c r="A2" t="s">
        <v>2</v>
      </c>
      <c r="B2" t="s">
        <v>3</v>
      </c>
      <c r="C2" t="s">
        <v>143</v>
      </c>
      <c r="D2">
        <v>3.51</v>
      </c>
      <c r="E2">
        <v>5.26</v>
      </c>
      <c r="F2">
        <v>135</v>
      </c>
      <c r="G2">
        <v>3156</v>
      </c>
      <c r="H2">
        <v>43.3</v>
      </c>
      <c r="I2">
        <v>12696.2</v>
      </c>
      <c r="J2">
        <f>12685.1</f>
        <v>12685.1</v>
      </c>
      <c r="K2">
        <v>42.36</v>
      </c>
      <c r="L2">
        <v>54.46</v>
      </c>
      <c r="M2">
        <v>3.18</v>
      </c>
      <c r="N2">
        <v>0</v>
      </c>
      <c r="O2" t="s">
        <v>114</v>
      </c>
      <c r="P2">
        <v>96.8</v>
      </c>
    </row>
    <row r="3" spans="1:16" x14ac:dyDescent="0.3">
      <c r="A3" t="s">
        <v>4</v>
      </c>
      <c r="B3" t="s">
        <v>5</v>
      </c>
      <c r="C3" t="s">
        <v>144</v>
      </c>
      <c r="D3">
        <v>2.23</v>
      </c>
      <c r="E3">
        <v>3.7</v>
      </c>
      <c r="F3">
        <v>114</v>
      </c>
      <c r="G3">
        <v>2819</v>
      </c>
      <c r="H3">
        <v>71.3</v>
      </c>
      <c r="I3">
        <v>19894.3</v>
      </c>
      <c r="J3">
        <f>21738.7</f>
        <v>21738.7</v>
      </c>
      <c r="K3">
        <v>45.18</v>
      </c>
      <c r="L3">
        <v>42.97</v>
      </c>
      <c r="M3">
        <v>11.84</v>
      </c>
      <c r="N3">
        <v>0.28999999999999998</v>
      </c>
      <c r="O3">
        <f>33</f>
        <v>33</v>
      </c>
      <c r="P3">
        <v>24.2</v>
      </c>
    </row>
    <row r="4" spans="1:16" x14ac:dyDescent="0.3">
      <c r="A4" t="s">
        <v>6</v>
      </c>
      <c r="B4" t="s">
        <v>7</v>
      </c>
      <c r="C4" t="s">
        <v>145</v>
      </c>
      <c r="D4">
        <v>1.33</v>
      </c>
      <c r="E4">
        <v>27.27</v>
      </c>
      <c r="F4">
        <v>235</v>
      </c>
      <c r="G4">
        <v>3629</v>
      </c>
      <c r="H4">
        <v>69.900000000000006</v>
      </c>
      <c r="I4">
        <v>20356.599999999999</v>
      </c>
      <c r="J4">
        <f>19552.2</f>
        <v>19552.2</v>
      </c>
      <c r="K4">
        <v>33.340000000000003</v>
      </c>
      <c r="L4">
        <v>40.86</v>
      </c>
      <c r="M4">
        <v>25.8</v>
      </c>
      <c r="N4">
        <v>0.96</v>
      </c>
      <c r="O4">
        <f>26</f>
        <v>26</v>
      </c>
      <c r="P4">
        <v>52.5</v>
      </c>
    </row>
    <row r="5" spans="1:16" x14ac:dyDescent="0.3">
      <c r="A5" t="s">
        <v>8</v>
      </c>
      <c r="B5" t="s">
        <v>5</v>
      </c>
      <c r="C5" t="s">
        <v>146</v>
      </c>
      <c r="D5">
        <v>1.28</v>
      </c>
      <c r="E5">
        <v>25</v>
      </c>
      <c r="F5">
        <v>38</v>
      </c>
      <c r="G5">
        <v>4132</v>
      </c>
      <c r="H5">
        <v>71.599999999999994</v>
      </c>
      <c r="I5">
        <v>20917.599999999999</v>
      </c>
      <c r="J5">
        <f>17655.6</f>
        <v>17655.599999999999</v>
      </c>
      <c r="N5">
        <v>6.08</v>
      </c>
      <c r="O5">
        <f>18</f>
        <v>18</v>
      </c>
      <c r="P5">
        <v>19.100000000000001</v>
      </c>
    </row>
    <row r="6" spans="1:16" x14ac:dyDescent="0.3">
      <c r="A6" t="s">
        <v>9</v>
      </c>
      <c r="B6" t="s">
        <v>7</v>
      </c>
      <c r="C6" t="s">
        <v>147</v>
      </c>
      <c r="D6">
        <v>1.83</v>
      </c>
      <c r="E6">
        <v>5.26</v>
      </c>
      <c r="F6">
        <v>104</v>
      </c>
      <c r="G6">
        <v>2376</v>
      </c>
      <c r="H6">
        <v>73.599999999999994</v>
      </c>
      <c r="I6">
        <v>19316.599999999999</v>
      </c>
      <c r="J6">
        <f>18748.9</f>
        <v>18748.900000000001</v>
      </c>
      <c r="K6">
        <v>40.98</v>
      </c>
      <c r="L6">
        <v>43.92</v>
      </c>
      <c r="M6">
        <v>15.1</v>
      </c>
      <c r="N6">
        <v>0.39</v>
      </c>
      <c r="O6">
        <f>27</f>
        <v>27</v>
      </c>
      <c r="P6">
        <v>29.5</v>
      </c>
    </row>
    <row r="7" spans="1:16" x14ac:dyDescent="0.3">
      <c r="A7" t="s">
        <v>10</v>
      </c>
      <c r="B7" t="s">
        <v>7</v>
      </c>
      <c r="C7" t="s">
        <v>145</v>
      </c>
      <c r="D7">
        <v>1.85</v>
      </c>
      <c r="E7">
        <v>12.5</v>
      </c>
      <c r="F7">
        <v>165</v>
      </c>
      <c r="G7">
        <v>2886</v>
      </c>
      <c r="H7">
        <v>64.2</v>
      </c>
      <c r="I7">
        <v>16906.5</v>
      </c>
      <c r="J7">
        <f>16360.2</f>
        <v>16360.2</v>
      </c>
      <c r="K7">
        <v>37.01</v>
      </c>
      <c r="L7">
        <v>45.56</v>
      </c>
      <c r="M7">
        <v>17.43</v>
      </c>
      <c r="N7">
        <v>0.7</v>
      </c>
      <c r="O7" t="s">
        <v>135</v>
      </c>
      <c r="P7">
        <v>9.6999999999999993</v>
      </c>
    </row>
    <row r="8" spans="1:16" x14ac:dyDescent="0.3">
      <c r="A8" t="s">
        <v>11</v>
      </c>
      <c r="B8" t="s">
        <v>5</v>
      </c>
      <c r="C8" t="s">
        <v>144</v>
      </c>
      <c r="D8">
        <v>3.16</v>
      </c>
      <c r="E8">
        <v>0</v>
      </c>
      <c r="F8">
        <v>138</v>
      </c>
      <c r="G8">
        <v>2803</v>
      </c>
      <c r="H8">
        <v>72.099999999999994</v>
      </c>
      <c r="I8">
        <v>19257.5</v>
      </c>
      <c r="J8">
        <f>20996.2</f>
        <v>20996.2</v>
      </c>
      <c r="K8">
        <v>45.16</v>
      </c>
      <c r="L8">
        <v>43.93</v>
      </c>
      <c r="M8">
        <v>10.9</v>
      </c>
      <c r="N8">
        <v>0</v>
      </c>
      <c r="O8" t="s">
        <v>119</v>
      </c>
      <c r="P8">
        <v>27.9</v>
      </c>
    </row>
    <row r="9" spans="1:16" x14ac:dyDescent="0.3">
      <c r="A9" t="s">
        <v>12</v>
      </c>
      <c r="B9" t="s">
        <v>13</v>
      </c>
      <c r="C9" t="s">
        <v>148</v>
      </c>
      <c r="D9">
        <v>2.14</v>
      </c>
      <c r="E9">
        <v>16.670000000000002</v>
      </c>
      <c r="F9">
        <v>142</v>
      </c>
      <c r="G9">
        <v>3986</v>
      </c>
      <c r="H9">
        <v>56.9</v>
      </c>
      <c r="I9">
        <v>14249.4</v>
      </c>
      <c r="J9">
        <f>14148.3</f>
        <v>14148.3</v>
      </c>
      <c r="K9">
        <v>33.99</v>
      </c>
      <c r="L9">
        <v>52.34</v>
      </c>
      <c r="M9">
        <v>13.67</v>
      </c>
      <c r="N9">
        <v>0</v>
      </c>
      <c r="O9" t="s">
        <v>126</v>
      </c>
      <c r="P9">
        <v>12.8</v>
      </c>
    </row>
    <row r="10" spans="1:16" x14ac:dyDescent="0.3">
      <c r="A10" t="s">
        <v>14</v>
      </c>
      <c r="B10" t="s">
        <v>13</v>
      </c>
      <c r="C10" t="s">
        <v>149</v>
      </c>
      <c r="D10">
        <v>1.69</v>
      </c>
      <c r="E10">
        <v>16.95</v>
      </c>
      <c r="F10">
        <v>317</v>
      </c>
      <c r="G10">
        <v>4050</v>
      </c>
      <c r="H10">
        <v>55.6</v>
      </c>
      <c r="I10">
        <v>15242.9</v>
      </c>
      <c r="J10">
        <f>15627.9</f>
        <v>15627.9</v>
      </c>
      <c r="K10">
        <v>34.78</v>
      </c>
      <c r="L10">
        <v>52.93</v>
      </c>
      <c r="M10">
        <v>12.28</v>
      </c>
      <c r="N10">
        <v>2.2999999999999998</v>
      </c>
      <c r="O10" t="s">
        <v>134</v>
      </c>
      <c r="P10">
        <v>9.3000000000000007</v>
      </c>
    </row>
    <row r="11" spans="1:16" x14ac:dyDescent="0.3">
      <c r="A11" t="s">
        <v>15</v>
      </c>
      <c r="B11" t="s">
        <v>13</v>
      </c>
      <c r="C11" t="s">
        <v>149</v>
      </c>
      <c r="F11">
        <v>246</v>
      </c>
      <c r="H11">
        <v>47.2</v>
      </c>
      <c r="I11">
        <v>12926.6</v>
      </c>
      <c r="J11" t="s">
        <v>16</v>
      </c>
      <c r="K11">
        <v>37.47</v>
      </c>
      <c r="L11">
        <v>55.31</v>
      </c>
      <c r="M11">
        <v>7.23</v>
      </c>
      <c r="O11" t="s">
        <v>135</v>
      </c>
      <c r="P11">
        <v>5.4</v>
      </c>
    </row>
    <row r="12" spans="1:16" x14ac:dyDescent="0.3">
      <c r="A12" t="s">
        <v>17</v>
      </c>
      <c r="B12" t="s">
        <v>18</v>
      </c>
      <c r="C12" t="s">
        <v>150</v>
      </c>
      <c r="D12">
        <v>2.2999999999999998</v>
      </c>
      <c r="E12">
        <v>10</v>
      </c>
      <c r="F12">
        <v>55</v>
      </c>
      <c r="G12">
        <v>2314</v>
      </c>
      <c r="H12">
        <v>72.599999999999994</v>
      </c>
      <c r="I12">
        <v>22285.3</v>
      </c>
      <c r="J12">
        <f>21010.3</f>
        <v>21010.3</v>
      </c>
      <c r="K12">
        <v>43.55</v>
      </c>
      <c r="L12">
        <v>49.62</v>
      </c>
      <c r="M12">
        <v>6.83</v>
      </c>
      <c r="N12">
        <v>0.14000000000000001</v>
      </c>
      <c r="O12" t="s">
        <v>133</v>
      </c>
      <c r="P12">
        <v>25</v>
      </c>
    </row>
    <row r="13" spans="1:16" x14ac:dyDescent="0.3">
      <c r="A13" t="s">
        <v>19</v>
      </c>
      <c r="B13" t="s">
        <v>13</v>
      </c>
      <c r="C13" t="s">
        <v>148</v>
      </c>
      <c r="D13">
        <v>3.78</v>
      </c>
      <c r="E13">
        <v>0</v>
      </c>
      <c r="F13">
        <v>127</v>
      </c>
      <c r="G13">
        <v>4099</v>
      </c>
      <c r="H13">
        <v>48.2</v>
      </c>
      <c r="I13">
        <v>12919.6</v>
      </c>
      <c r="J13">
        <f>12834.5</f>
        <v>12834.5</v>
      </c>
      <c r="K13">
        <v>33.94</v>
      </c>
      <c r="L13">
        <v>54.39</v>
      </c>
      <c r="M13">
        <v>11.67</v>
      </c>
      <c r="N13">
        <v>0</v>
      </c>
      <c r="O13" t="s">
        <v>133</v>
      </c>
      <c r="P13">
        <v>22.2</v>
      </c>
    </row>
    <row r="14" spans="1:16" x14ac:dyDescent="0.3">
      <c r="A14" t="s">
        <v>20</v>
      </c>
      <c r="B14" t="s">
        <v>5</v>
      </c>
      <c r="C14" t="s">
        <v>151</v>
      </c>
      <c r="D14">
        <v>1.43</v>
      </c>
      <c r="E14">
        <v>16.670000000000002</v>
      </c>
      <c r="F14">
        <v>400</v>
      </c>
      <c r="G14">
        <v>4159</v>
      </c>
      <c r="H14">
        <v>70.8</v>
      </c>
      <c r="I14">
        <v>19511.2</v>
      </c>
      <c r="J14">
        <f>22899.1</f>
        <v>22899.1</v>
      </c>
      <c r="K14">
        <v>50.5</v>
      </c>
      <c r="L14">
        <v>37.85</v>
      </c>
      <c r="M14">
        <v>11.65</v>
      </c>
      <c r="N14">
        <v>15.94</v>
      </c>
      <c r="O14" t="s">
        <v>117</v>
      </c>
      <c r="P14">
        <v>25.4</v>
      </c>
    </row>
    <row r="15" spans="1:16" x14ac:dyDescent="0.3">
      <c r="A15" t="s">
        <v>21</v>
      </c>
      <c r="B15" t="s">
        <v>5</v>
      </c>
      <c r="C15" t="s">
        <v>144</v>
      </c>
      <c r="D15">
        <v>2.4500000000000002</v>
      </c>
      <c r="E15">
        <v>12.5</v>
      </c>
      <c r="F15">
        <v>186</v>
      </c>
      <c r="G15">
        <v>2445</v>
      </c>
      <c r="H15">
        <v>70</v>
      </c>
      <c r="I15">
        <v>21924.799999999999</v>
      </c>
      <c r="J15">
        <f>21248.6</f>
        <v>21248.6</v>
      </c>
      <c r="K15">
        <v>52.9</v>
      </c>
      <c r="L15">
        <v>37.119999999999997</v>
      </c>
      <c r="M15">
        <v>9.98</v>
      </c>
      <c r="N15">
        <v>0.21</v>
      </c>
      <c r="O15" t="s">
        <v>128</v>
      </c>
      <c r="P15">
        <v>20.100000000000001</v>
      </c>
    </row>
    <row r="16" spans="1:16" x14ac:dyDescent="0.3">
      <c r="A16" t="s">
        <v>22</v>
      </c>
      <c r="B16" t="s">
        <v>18</v>
      </c>
      <c r="C16" t="s">
        <v>152</v>
      </c>
      <c r="D16">
        <v>1.79</v>
      </c>
      <c r="E16">
        <v>11.76</v>
      </c>
      <c r="F16">
        <v>274</v>
      </c>
      <c r="G16">
        <v>3818</v>
      </c>
      <c r="H16">
        <v>74.8</v>
      </c>
      <c r="I16">
        <v>25739.9</v>
      </c>
      <c r="J16">
        <f>24682.9</f>
        <v>24682.9</v>
      </c>
      <c r="K16">
        <v>40.049999999999997</v>
      </c>
      <c r="L16">
        <v>35.24</v>
      </c>
      <c r="M16">
        <v>24.7</v>
      </c>
      <c r="N16">
        <v>3.34</v>
      </c>
      <c r="O16" t="s">
        <v>122</v>
      </c>
      <c r="P16">
        <v>21.9</v>
      </c>
    </row>
    <row r="17" spans="1:16" x14ac:dyDescent="0.3">
      <c r="A17" t="s">
        <v>23</v>
      </c>
      <c r="B17" t="s">
        <v>18</v>
      </c>
      <c r="C17" t="s">
        <v>153</v>
      </c>
      <c r="D17">
        <v>2.72</v>
      </c>
      <c r="E17">
        <v>10.87</v>
      </c>
      <c r="F17">
        <v>72</v>
      </c>
      <c r="G17">
        <v>7176</v>
      </c>
      <c r="H17">
        <v>75.8</v>
      </c>
      <c r="I17">
        <v>24995.9</v>
      </c>
      <c r="J17">
        <f>22360.1</f>
        <v>22360.1</v>
      </c>
      <c r="K17">
        <v>38.53</v>
      </c>
      <c r="L17">
        <v>52.96</v>
      </c>
      <c r="M17">
        <v>8.51</v>
      </c>
      <c r="N17">
        <v>1.91</v>
      </c>
      <c r="O17" t="s">
        <v>129</v>
      </c>
      <c r="P17">
        <v>193.7</v>
      </c>
    </row>
    <row r="18" spans="1:16" x14ac:dyDescent="0.3">
      <c r="A18" t="s">
        <v>24</v>
      </c>
      <c r="B18" t="s">
        <v>5</v>
      </c>
      <c r="C18" t="s">
        <v>151</v>
      </c>
      <c r="D18">
        <v>2.41</v>
      </c>
      <c r="E18">
        <v>16.05</v>
      </c>
      <c r="F18">
        <v>262</v>
      </c>
      <c r="G18">
        <v>2985</v>
      </c>
      <c r="H18">
        <v>71.8</v>
      </c>
      <c r="I18">
        <v>18554.400000000001</v>
      </c>
      <c r="J18">
        <f>21396.3</f>
        <v>21396.3</v>
      </c>
      <c r="K18">
        <v>44.83</v>
      </c>
      <c r="L18">
        <v>41.77</v>
      </c>
      <c r="M18">
        <v>13.39</v>
      </c>
      <c r="N18">
        <v>4.87</v>
      </c>
      <c r="O18" t="s">
        <v>119</v>
      </c>
      <c r="P18">
        <v>25.7</v>
      </c>
    </row>
    <row r="19" spans="1:16" x14ac:dyDescent="0.3">
      <c r="A19" t="s">
        <v>25</v>
      </c>
      <c r="B19" t="s">
        <v>13</v>
      </c>
      <c r="C19" t="s">
        <v>149</v>
      </c>
      <c r="D19">
        <v>2.19</v>
      </c>
      <c r="E19">
        <v>4.17</v>
      </c>
      <c r="F19">
        <v>204</v>
      </c>
      <c r="G19">
        <v>4067</v>
      </c>
      <c r="H19">
        <v>51.1</v>
      </c>
      <c r="I19">
        <v>13847.6</v>
      </c>
      <c r="J19">
        <f>14844.2</f>
        <v>14844.2</v>
      </c>
      <c r="K19">
        <v>37.46</v>
      </c>
      <c r="L19">
        <v>53.78</v>
      </c>
      <c r="M19">
        <v>8.75</v>
      </c>
      <c r="N19">
        <v>0.24</v>
      </c>
      <c r="O19" t="s">
        <v>135</v>
      </c>
      <c r="P19">
        <v>12.1</v>
      </c>
    </row>
    <row r="20" spans="1:16" x14ac:dyDescent="0.3">
      <c r="A20" t="s">
        <v>26</v>
      </c>
      <c r="B20" t="s">
        <v>3</v>
      </c>
      <c r="C20" t="s">
        <v>154</v>
      </c>
      <c r="D20">
        <v>1.52</v>
      </c>
      <c r="E20">
        <v>18.75</v>
      </c>
      <c r="F20">
        <v>336</v>
      </c>
      <c r="G20">
        <v>4904</v>
      </c>
      <c r="H20">
        <v>60.6</v>
      </c>
      <c r="I20">
        <v>16717.3</v>
      </c>
      <c r="J20">
        <f>16669.6</f>
        <v>16669.599999999999</v>
      </c>
      <c r="K20">
        <v>50.99</v>
      </c>
      <c r="L20">
        <v>44.21</v>
      </c>
      <c r="M20">
        <v>4.79</v>
      </c>
      <c r="N20">
        <v>2</v>
      </c>
      <c r="O20" t="s">
        <v>127</v>
      </c>
      <c r="P20">
        <v>40.799999999999997</v>
      </c>
    </row>
    <row r="21" spans="1:16" x14ac:dyDescent="0.3">
      <c r="A21" t="s">
        <v>27</v>
      </c>
      <c r="B21" t="s">
        <v>3</v>
      </c>
      <c r="C21" t="s">
        <v>143</v>
      </c>
      <c r="D21">
        <v>2.14</v>
      </c>
      <c r="E21">
        <v>11.11</v>
      </c>
      <c r="F21">
        <v>117</v>
      </c>
      <c r="G21">
        <v>3795</v>
      </c>
      <c r="H21">
        <v>40.799999999999997</v>
      </c>
      <c r="I21">
        <v>12667.6</v>
      </c>
      <c r="J21">
        <f>14865.8</f>
        <v>14865.8</v>
      </c>
      <c r="K21">
        <v>42.72</v>
      </c>
      <c r="L21">
        <v>53.33</v>
      </c>
      <c r="M21">
        <v>3.95</v>
      </c>
      <c r="N21">
        <v>0.24</v>
      </c>
      <c r="O21" t="s">
        <v>132</v>
      </c>
      <c r="P21">
        <v>10.3</v>
      </c>
    </row>
    <row r="22" spans="1:16" x14ac:dyDescent="0.3">
      <c r="A22" t="s">
        <v>28</v>
      </c>
      <c r="B22" t="s">
        <v>13</v>
      </c>
      <c r="C22" t="s">
        <v>155</v>
      </c>
      <c r="D22">
        <v>5.56</v>
      </c>
      <c r="E22">
        <v>9.09</v>
      </c>
      <c r="F22">
        <v>72</v>
      </c>
      <c r="G22">
        <v>4759</v>
      </c>
      <c r="H22">
        <v>54.9</v>
      </c>
      <c r="I22">
        <v>14417.8</v>
      </c>
      <c r="J22">
        <f>15980.1</f>
        <v>15980.1</v>
      </c>
      <c r="K22">
        <v>33.17</v>
      </c>
      <c r="L22">
        <v>55.25</v>
      </c>
      <c r="M22">
        <v>11.58</v>
      </c>
      <c r="N22">
        <v>1.78</v>
      </c>
      <c r="O22" t="s">
        <v>114</v>
      </c>
      <c r="P22">
        <v>12.3</v>
      </c>
    </row>
    <row r="23" spans="1:16" x14ac:dyDescent="0.3">
      <c r="A23" t="s">
        <v>29</v>
      </c>
      <c r="B23" t="s">
        <v>13</v>
      </c>
      <c r="C23" t="s">
        <v>148</v>
      </c>
      <c r="D23">
        <v>4.43</v>
      </c>
      <c r="E23">
        <v>17.739999999999998</v>
      </c>
      <c r="F23">
        <v>340</v>
      </c>
      <c r="G23">
        <v>3167</v>
      </c>
      <c r="H23">
        <v>46.5</v>
      </c>
      <c r="I23">
        <v>11992.8</v>
      </c>
      <c r="J23">
        <f>13562.6</f>
        <v>13562.6</v>
      </c>
      <c r="K23">
        <v>37.72</v>
      </c>
      <c r="L23">
        <v>48.62</v>
      </c>
      <c r="M23">
        <v>13.66</v>
      </c>
      <c r="N23">
        <v>0.92</v>
      </c>
      <c r="O23" t="s">
        <v>117</v>
      </c>
      <c r="P23">
        <v>18.100000000000001</v>
      </c>
    </row>
    <row r="24" spans="1:16" x14ac:dyDescent="0.3">
      <c r="A24" t="s">
        <v>30</v>
      </c>
      <c r="B24" t="s">
        <v>3</v>
      </c>
      <c r="C24" t="s">
        <v>143</v>
      </c>
      <c r="D24">
        <v>1.53</v>
      </c>
      <c r="E24">
        <v>14.29</v>
      </c>
      <c r="F24">
        <v>299</v>
      </c>
      <c r="G24">
        <v>5313</v>
      </c>
      <c r="H24">
        <v>42.5</v>
      </c>
      <c r="I24">
        <v>12858.6</v>
      </c>
      <c r="J24">
        <f>15298.2</f>
        <v>15298.2</v>
      </c>
      <c r="K24">
        <v>47.56</v>
      </c>
      <c r="L24">
        <v>46.24</v>
      </c>
      <c r="M24">
        <v>6.2</v>
      </c>
      <c r="N24">
        <v>2.62</v>
      </c>
      <c r="O24" t="s">
        <v>114</v>
      </c>
      <c r="P24">
        <v>18.2</v>
      </c>
    </row>
    <row r="25" spans="1:16" x14ac:dyDescent="0.3">
      <c r="A25" t="s">
        <v>31</v>
      </c>
      <c r="B25" t="s">
        <v>13</v>
      </c>
      <c r="C25" t="s">
        <v>156</v>
      </c>
      <c r="D25">
        <v>4.18</v>
      </c>
      <c r="E25">
        <v>10</v>
      </c>
      <c r="F25">
        <v>142</v>
      </c>
      <c r="G25">
        <v>2788</v>
      </c>
      <c r="H25">
        <v>49.2</v>
      </c>
      <c r="I25">
        <v>14439.7</v>
      </c>
      <c r="J25">
        <f>13483.1</f>
        <v>13483.1</v>
      </c>
      <c r="K25">
        <v>42.28</v>
      </c>
      <c r="L25">
        <v>52.44</v>
      </c>
      <c r="M25">
        <v>5.27</v>
      </c>
      <c r="N25">
        <v>2.04</v>
      </c>
      <c r="O25" t="s">
        <v>133</v>
      </c>
      <c r="P25">
        <v>58.1</v>
      </c>
    </row>
    <row r="26" spans="1:16" x14ac:dyDescent="0.3">
      <c r="A26" t="s">
        <v>32</v>
      </c>
      <c r="B26" t="s">
        <v>7</v>
      </c>
      <c r="C26" t="s">
        <v>157</v>
      </c>
      <c r="F26">
        <v>143</v>
      </c>
      <c r="H26">
        <v>61.5</v>
      </c>
      <c r="I26">
        <v>16647.7</v>
      </c>
      <c r="J26">
        <f>18306.7</f>
        <v>18306.7</v>
      </c>
      <c r="K26">
        <v>38.74</v>
      </c>
      <c r="L26">
        <v>49.54</v>
      </c>
      <c r="M26">
        <v>11.72</v>
      </c>
      <c r="O26" t="s">
        <v>123</v>
      </c>
      <c r="P26">
        <v>7.9</v>
      </c>
    </row>
    <row r="27" spans="1:16" x14ac:dyDescent="0.3">
      <c r="A27" t="s">
        <v>33</v>
      </c>
      <c r="B27" t="s">
        <v>5</v>
      </c>
      <c r="C27" t="s">
        <v>151</v>
      </c>
      <c r="D27">
        <v>1.36</v>
      </c>
      <c r="E27">
        <v>50</v>
      </c>
      <c r="F27">
        <v>465</v>
      </c>
      <c r="G27">
        <v>2363</v>
      </c>
      <c r="H27">
        <v>70.099999999999994</v>
      </c>
      <c r="I27">
        <v>19893.900000000001</v>
      </c>
      <c r="J27">
        <f>21324.1</f>
        <v>21324.1</v>
      </c>
      <c r="K27">
        <v>63.14</v>
      </c>
      <c r="L27">
        <v>29.25</v>
      </c>
      <c r="M27">
        <v>7.6</v>
      </c>
      <c r="N27">
        <v>12.66</v>
      </c>
      <c r="O27" t="s">
        <v>138</v>
      </c>
      <c r="P27">
        <v>40.9</v>
      </c>
    </row>
    <row r="28" spans="1:16" x14ac:dyDescent="0.3">
      <c r="A28" t="s">
        <v>34</v>
      </c>
      <c r="B28" t="s">
        <v>13</v>
      </c>
      <c r="C28" t="s">
        <v>156</v>
      </c>
      <c r="D28">
        <v>4.12</v>
      </c>
      <c r="E28">
        <v>5.41</v>
      </c>
      <c r="F28">
        <v>100</v>
      </c>
      <c r="G28">
        <v>4624</v>
      </c>
      <c r="H28">
        <v>46.7</v>
      </c>
      <c r="I28">
        <v>12245.8</v>
      </c>
      <c r="J28">
        <f>12060</f>
        <v>12060</v>
      </c>
      <c r="K28">
        <v>40.31</v>
      </c>
      <c r="L28">
        <v>54.89</v>
      </c>
      <c r="M28">
        <v>4.8</v>
      </c>
      <c r="N28">
        <v>0.26</v>
      </c>
      <c r="O28" t="s">
        <v>125</v>
      </c>
      <c r="P28">
        <v>26.6</v>
      </c>
    </row>
    <row r="29" spans="1:16" x14ac:dyDescent="0.3">
      <c r="A29" t="s">
        <v>35</v>
      </c>
      <c r="B29" t="s">
        <v>5</v>
      </c>
      <c r="C29" t="s">
        <v>151</v>
      </c>
      <c r="D29">
        <v>2.0099999999999998</v>
      </c>
      <c r="E29">
        <v>27.27</v>
      </c>
      <c r="F29">
        <v>198</v>
      </c>
      <c r="G29">
        <v>3516</v>
      </c>
      <c r="H29">
        <v>68.7</v>
      </c>
      <c r="I29">
        <v>19784.2</v>
      </c>
      <c r="J29">
        <f>22204.5</f>
        <v>22204.5</v>
      </c>
      <c r="K29">
        <v>45.35</v>
      </c>
      <c r="L29">
        <v>43.27</v>
      </c>
      <c r="M29">
        <v>11.37</v>
      </c>
      <c r="N29">
        <v>4.1100000000000003</v>
      </c>
      <c r="O29" t="s">
        <v>127</v>
      </c>
      <c r="P29">
        <v>31.3</v>
      </c>
    </row>
    <row r="30" spans="1:16" x14ac:dyDescent="0.3">
      <c r="A30" t="s">
        <v>36</v>
      </c>
      <c r="B30" t="s">
        <v>13</v>
      </c>
      <c r="C30" t="s">
        <v>156</v>
      </c>
      <c r="F30">
        <v>93</v>
      </c>
      <c r="H30">
        <v>41.2</v>
      </c>
      <c r="I30">
        <v>10881</v>
      </c>
      <c r="J30">
        <f>12628.4</f>
        <v>12628.4</v>
      </c>
      <c r="K30">
        <v>39.880000000000003</v>
      </c>
      <c r="L30">
        <v>55.56</v>
      </c>
      <c r="M30">
        <v>4.5599999999999996</v>
      </c>
      <c r="O30" t="s">
        <v>123</v>
      </c>
      <c r="P30">
        <v>3.4</v>
      </c>
    </row>
    <row r="31" spans="1:16" x14ac:dyDescent="0.3">
      <c r="A31" t="s">
        <v>37</v>
      </c>
      <c r="B31" t="s">
        <v>5</v>
      </c>
      <c r="C31" t="s">
        <v>144</v>
      </c>
      <c r="D31">
        <v>3.18</v>
      </c>
      <c r="E31">
        <v>15</v>
      </c>
      <c r="F31">
        <v>84</v>
      </c>
      <c r="G31">
        <v>2603</v>
      </c>
      <c r="H31">
        <v>74.7</v>
      </c>
      <c r="I31">
        <v>20067.5</v>
      </c>
      <c r="J31">
        <v>21492.9</v>
      </c>
      <c r="K31">
        <v>42.3</v>
      </c>
      <c r="L31">
        <v>47.35</v>
      </c>
      <c r="M31">
        <v>10.35</v>
      </c>
      <c r="N31">
        <v>0.08</v>
      </c>
      <c r="O31" t="s">
        <v>125</v>
      </c>
      <c r="P31">
        <v>33.799999999999997</v>
      </c>
    </row>
    <row r="32" spans="1:16" x14ac:dyDescent="0.3">
      <c r="A32" t="s">
        <v>38</v>
      </c>
      <c r="B32" t="s">
        <v>3</v>
      </c>
      <c r="C32" t="s">
        <v>143</v>
      </c>
      <c r="D32">
        <v>2.97</v>
      </c>
      <c r="E32">
        <v>0</v>
      </c>
      <c r="F32">
        <v>61</v>
      </c>
      <c r="G32">
        <v>4032</v>
      </c>
      <c r="H32">
        <v>47.9</v>
      </c>
      <c r="I32">
        <v>12478.6</v>
      </c>
      <c r="J32">
        <v>13653.1</v>
      </c>
      <c r="K32">
        <v>42.11</v>
      </c>
      <c r="L32">
        <v>54.64</v>
      </c>
      <c r="M32">
        <v>3.24</v>
      </c>
      <c r="N32">
        <v>0.33</v>
      </c>
      <c r="O32" t="s">
        <v>130</v>
      </c>
      <c r="P32">
        <v>12.4</v>
      </c>
    </row>
    <row r="33" spans="1:16" x14ac:dyDescent="0.3">
      <c r="A33" t="s">
        <v>39</v>
      </c>
      <c r="B33" t="s">
        <v>7</v>
      </c>
      <c r="C33" t="s">
        <v>145</v>
      </c>
      <c r="F33">
        <v>195</v>
      </c>
      <c r="H33">
        <v>67.599999999999994</v>
      </c>
      <c r="I33">
        <v>16713.2</v>
      </c>
      <c r="J33" t="s">
        <v>16</v>
      </c>
      <c r="K33">
        <v>31.83</v>
      </c>
      <c r="L33">
        <v>45.13</v>
      </c>
      <c r="M33">
        <v>23.05</v>
      </c>
      <c r="O33" t="s">
        <v>114</v>
      </c>
      <c r="P33">
        <v>28.6</v>
      </c>
    </row>
    <row r="34" spans="1:16" x14ac:dyDescent="0.3">
      <c r="A34" t="s">
        <v>40</v>
      </c>
      <c r="B34" t="s">
        <v>18</v>
      </c>
      <c r="C34" t="s">
        <v>152</v>
      </c>
      <c r="D34">
        <v>2.92</v>
      </c>
      <c r="E34">
        <v>12.12</v>
      </c>
      <c r="F34">
        <v>130</v>
      </c>
      <c r="G34">
        <v>2034</v>
      </c>
      <c r="H34">
        <v>73.400000000000006</v>
      </c>
      <c r="I34">
        <v>20748.599999999999</v>
      </c>
      <c r="J34">
        <v>19369.3</v>
      </c>
      <c r="K34">
        <v>37</v>
      </c>
      <c r="L34">
        <v>40.21</v>
      </c>
      <c r="M34">
        <v>22.78</v>
      </c>
      <c r="N34">
        <v>0.15</v>
      </c>
      <c r="O34" t="s">
        <v>115</v>
      </c>
      <c r="P34">
        <v>62.6</v>
      </c>
    </row>
    <row r="35" spans="1:16" x14ac:dyDescent="0.3">
      <c r="A35" t="s">
        <v>41</v>
      </c>
      <c r="B35" t="s">
        <v>7</v>
      </c>
      <c r="C35" t="s">
        <v>147</v>
      </c>
      <c r="D35">
        <v>0.9</v>
      </c>
      <c r="E35">
        <v>18.18</v>
      </c>
      <c r="F35">
        <v>283</v>
      </c>
      <c r="G35">
        <v>4947</v>
      </c>
      <c r="H35">
        <v>72.7</v>
      </c>
      <c r="I35">
        <v>22768.3</v>
      </c>
      <c r="J35">
        <v>21085.1</v>
      </c>
      <c r="K35">
        <v>41.17</v>
      </c>
      <c r="L35">
        <v>44.5</v>
      </c>
      <c r="M35">
        <v>14.32</v>
      </c>
      <c r="N35">
        <v>16.91</v>
      </c>
      <c r="O35" t="s">
        <v>132</v>
      </c>
      <c r="P35">
        <v>24.3</v>
      </c>
    </row>
    <row r="36" spans="1:16" x14ac:dyDescent="0.3">
      <c r="A36" t="s">
        <v>42</v>
      </c>
      <c r="B36" t="s">
        <v>13</v>
      </c>
      <c r="C36" t="s">
        <v>149</v>
      </c>
      <c r="D36">
        <v>3.52</v>
      </c>
      <c r="E36">
        <v>4.4400000000000004</v>
      </c>
      <c r="F36">
        <v>85</v>
      </c>
      <c r="G36">
        <v>6390</v>
      </c>
      <c r="H36">
        <v>45.1</v>
      </c>
      <c r="I36">
        <v>11902.7</v>
      </c>
      <c r="J36">
        <v>13656.9</v>
      </c>
      <c r="K36">
        <v>32.25</v>
      </c>
      <c r="L36">
        <v>58</v>
      </c>
      <c r="M36">
        <v>9.75</v>
      </c>
      <c r="N36">
        <v>0.08</v>
      </c>
      <c r="O36" t="s">
        <v>139</v>
      </c>
      <c r="P36">
        <v>9.1999999999999993</v>
      </c>
    </row>
    <row r="37" spans="1:16" x14ac:dyDescent="0.3">
      <c r="A37" t="s">
        <v>43</v>
      </c>
      <c r="B37" t="s">
        <v>18</v>
      </c>
      <c r="C37" t="s">
        <v>152</v>
      </c>
      <c r="F37">
        <v>165</v>
      </c>
      <c r="H37">
        <v>73.900000000000006</v>
      </c>
      <c r="I37">
        <v>19321.7</v>
      </c>
      <c r="J37">
        <v>19671</v>
      </c>
      <c r="K37">
        <v>37.71</v>
      </c>
      <c r="L37">
        <v>40.74</v>
      </c>
      <c r="M37">
        <v>21.54</v>
      </c>
      <c r="O37" t="s">
        <v>128</v>
      </c>
      <c r="P37">
        <v>24.1</v>
      </c>
    </row>
    <row r="38" spans="1:16" x14ac:dyDescent="0.3">
      <c r="A38" t="s">
        <v>44</v>
      </c>
      <c r="B38" t="s">
        <v>7</v>
      </c>
      <c r="C38" t="s">
        <v>158</v>
      </c>
      <c r="D38">
        <v>3.2</v>
      </c>
      <c r="E38">
        <v>9.3800000000000008</v>
      </c>
      <c r="F38">
        <v>144</v>
      </c>
      <c r="G38">
        <v>2087</v>
      </c>
      <c r="H38">
        <v>59.2</v>
      </c>
      <c r="I38">
        <v>14514.9</v>
      </c>
      <c r="J38">
        <v>17104.900000000001</v>
      </c>
      <c r="K38">
        <v>38.46</v>
      </c>
      <c r="L38">
        <v>49.19</v>
      </c>
      <c r="M38">
        <v>12.34</v>
      </c>
      <c r="N38">
        <v>0.21</v>
      </c>
      <c r="O38" t="s">
        <v>116</v>
      </c>
      <c r="P38">
        <v>17.399999999999999</v>
      </c>
    </row>
    <row r="39" spans="1:16" x14ac:dyDescent="0.3">
      <c r="A39" t="s">
        <v>45</v>
      </c>
      <c r="B39" t="s">
        <v>5</v>
      </c>
      <c r="C39" t="s">
        <v>159</v>
      </c>
      <c r="D39">
        <v>0.67</v>
      </c>
      <c r="E39">
        <v>24.24</v>
      </c>
      <c r="F39">
        <v>445</v>
      </c>
      <c r="G39">
        <v>5736</v>
      </c>
      <c r="H39">
        <v>69.400000000000006</v>
      </c>
      <c r="I39">
        <v>23684</v>
      </c>
      <c r="J39">
        <v>22816.2</v>
      </c>
      <c r="K39">
        <v>54.85</v>
      </c>
      <c r="L39">
        <v>37.299999999999997</v>
      </c>
      <c r="M39">
        <v>7.85</v>
      </c>
      <c r="N39">
        <v>4.45</v>
      </c>
      <c r="O39" t="s">
        <v>128</v>
      </c>
      <c r="P39">
        <v>21.2</v>
      </c>
    </row>
    <row r="40" spans="1:16" x14ac:dyDescent="0.3">
      <c r="A40" t="s">
        <v>46</v>
      </c>
      <c r="B40" t="s">
        <v>18</v>
      </c>
      <c r="C40" t="s">
        <v>160</v>
      </c>
      <c r="D40">
        <v>2.4</v>
      </c>
      <c r="E40">
        <v>10</v>
      </c>
      <c r="F40">
        <v>292</v>
      </c>
      <c r="G40">
        <v>2195</v>
      </c>
      <c r="H40">
        <v>69.3</v>
      </c>
      <c r="I40">
        <v>18885.3</v>
      </c>
      <c r="J40">
        <v>19672.3</v>
      </c>
      <c r="K40">
        <v>61.67</v>
      </c>
      <c r="L40">
        <v>33.68</v>
      </c>
      <c r="M40">
        <v>4.6399999999999997</v>
      </c>
      <c r="N40">
        <v>0.48</v>
      </c>
      <c r="O40" t="s">
        <v>125</v>
      </c>
      <c r="P40">
        <v>139.19999999999999</v>
      </c>
    </row>
    <row r="41" spans="1:16" x14ac:dyDescent="0.3">
      <c r="A41" t="s">
        <v>47</v>
      </c>
      <c r="B41" t="s">
        <v>7</v>
      </c>
      <c r="C41" t="s">
        <v>147</v>
      </c>
      <c r="D41">
        <v>1.68</v>
      </c>
      <c r="E41">
        <v>14.29</v>
      </c>
      <c r="F41">
        <v>48</v>
      </c>
      <c r="G41">
        <v>3506</v>
      </c>
      <c r="H41">
        <v>70</v>
      </c>
      <c r="I41">
        <v>17338.2</v>
      </c>
      <c r="J41">
        <v>14830.5</v>
      </c>
      <c r="K41">
        <v>42.77</v>
      </c>
      <c r="L41">
        <v>47.4</v>
      </c>
      <c r="M41">
        <v>9.83</v>
      </c>
      <c r="N41">
        <v>0</v>
      </c>
      <c r="O41" t="s">
        <v>135</v>
      </c>
      <c r="P41">
        <v>33.799999999999997</v>
      </c>
    </row>
    <row r="42" spans="1:16" x14ac:dyDescent="0.3">
      <c r="A42" t="s">
        <v>48</v>
      </c>
      <c r="B42" t="s">
        <v>5</v>
      </c>
      <c r="C42" t="s">
        <v>159</v>
      </c>
      <c r="D42">
        <v>1.05</v>
      </c>
      <c r="E42">
        <v>9.09</v>
      </c>
      <c r="F42">
        <v>181</v>
      </c>
      <c r="G42">
        <v>2411</v>
      </c>
      <c r="H42">
        <v>63.9</v>
      </c>
      <c r="I42">
        <v>17641.7</v>
      </c>
      <c r="J42">
        <v>15295.5</v>
      </c>
      <c r="K42">
        <v>56.75</v>
      </c>
      <c r="L42">
        <v>38.119999999999997</v>
      </c>
      <c r="M42">
        <v>5.13</v>
      </c>
      <c r="N42">
        <v>2.64</v>
      </c>
      <c r="O42" t="s">
        <v>114</v>
      </c>
      <c r="P42">
        <v>6</v>
      </c>
    </row>
    <row r="43" spans="1:16" x14ac:dyDescent="0.3">
      <c r="A43" t="s">
        <v>49</v>
      </c>
      <c r="B43" t="s">
        <v>13</v>
      </c>
      <c r="C43" t="s">
        <v>155</v>
      </c>
      <c r="D43">
        <v>3.77</v>
      </c>
      <c r="E43">
        <v>16.670000000000002</v>
      </c>
      <c r="F43">
        <v>52</v>
      </c>
      <c r="G43">
        <v>5883</v>
      </c>
      <c r="H43">
        <v>58.8</v>
      </c>
      <c r="I43">
        <v>14475.1</v>
      </c>
      <c r="J43">
        <v>14276.5</v>
      </c>
      <c r="K43">
        <v>35.03</v>
      </c>
      <c r="L43">
        <v>57.84</v>
      </c>
      <c r="M43">
        <v>7.12</v>
      </c>
      <c r="N43">
        <v>0</v>
      </c>
      <c r="O43" t="s">
        <v>114</v>
      </c>
      <c r="P43">
        <v>4.9000000000000004</v>
      </c>
    </row>
    <row r="44" spans="1:16" x14ac:dyDescent="0.3">
      <c r="A44" t="s">
        <v>50</v>
      </c>
      <c r="B44" t="s">
        <v>5</v>
      </c>
      <c r="C44" t="s">
        <v>159</v>
      </c>
      <c r="D44">
        <v>0.97</v>
      </c>
      <c r="E44">
        <v>50</v>
      </c>
      <c r="F44">
        <v>57</v>
      </c>
      <c r="G44">
        <v>4074</v>
      </c>
      <c r="H44">
        <v>67.900000000000006</v>
      </c>
      <c r="I44">
        <v>19671.3</v>
      </c>
      <c r="J44">
        <v>18956.599999999999</v>
      </c>
      <c r="K44">
        <v>48.62</v>
      </c>
      <c r="L44">
        <v>38.229999999999997</v>
      </c>
      <c r="M44">
        <v>13.15</v>
      </c>
      <c r="N44">
        <v>1.36</v>
      </c>
      <c r="O44" t="s">
        <v>133</v>
      </c>
      <c r="P44">
        <v>12.3</v>
      </c>
    </row>
    <row r="45" spans="1:16" x14ac:dyDescent="0.3">
      <c r="A45" t="s">
        <v>51</v>
      </c>
      <c r="B45" t="s">
        <v>13</v>
      </c>
      <c r="C45" t="s">
        <v>157</v>
      </c>
      <c r="D45">
        <v>3.66</v>
      </c>
      <c r="E45">
        <v>17.39</v>
      </c>
      <c r="F45">
        <v>244</v>
      </c>
      <c r="G45">
        <v>1952</v>
      </c>
      <c r="H45">
        <v>61.3</v>
      </c>
      <c r="I45">
        <v>17513.599999999999</v>
      </c>
      <c r="J45">
        <v>16572.099999999999</v>
      </c>
      <c r="K45">
        <v>39.020000000000003</v>
      </c>
      <c r="L45">
        <v>50.74</v>
      </c>
      <c r="M45">
        <v>10.24</v>
      </c>
      <c r="N45">
        <v>0.84</v>
      </c>
      <c r="O45" t="s">
        <v>139</v>
      </c>
      <c r="P45">
        <v>27.4</v>
      </c>
    </row>
    <row r="46" spans="1:16" x14ac:dyDescent="0.3">
      <c r="A46" t="s">
        <v>52</v>
      </c>
      <c r="B46" t="s">
        <v>7</v>
      </c>
      <c r="C46" t="s">
        <v>158</v>
      </c>
      <c r="D46">
        <v>2.65</v>
      </c>
      <c r="E46">
        <v>13.16</v>
      </c>
      <c r="F46">
        <v>251</v>
      </c>
      <c r="G46">
        <v>2424</v>
      </c>
      <c r="H46">
        <v>59.3</v>
      </c>
      <c r="I46">
        <v>13955.7</v>
      </c>
      <c r="J46">
        <v>16791.2</v>
      </c>
      <c r="K46">
        <v>38.950000000000003</v>
      </c>
      <c r="L46">
        <v>49.84</v>
      </c>
      <c r="M46">
        <v>11.21</v>
      </c>
      <c r="N46">
        <v>0.54</v>
      </c>
      <c r="O46" t="s">
        <v>134</v>
      </c>
      <c r="P46">
        <v>15.8</v>
      </c>
    </row>
    <row r="47" spans="1:16" x14ac:dyDescent="0.3">
      <c r="A47" t="s">
        <v>53</v>
      </c>
      <c r="B47" t="s">
        <v>13</v>
      </c>
      <c r="C47" t="s">
        <v>149</v>
      </c>
      <c r="D47">
        <v>2.34</v>
      </c>
      <c r="E47">
        <v>11.9</v>
      </c>
      <c r="F47">
        <v>276</v>
      </c>
      <c r="G47">
        <v>2402</v>
      </c>
      <c r="H47">
        <v>50.6</v>
      </c>
      <c r="I47">
        <v>13463.5</v>
      </c>
      <c r="J47">
        <v>12675.9</v>
      </c>
      <c r="K47">
        <v>37.85</v>
      </c>
      <c r="L47">
        <v>50.75</v>
      </c>
      <c r="M47">
        <v>11.39</v>
      </c>
      <c r="N47">
        <v>0.21</v>
      </c>
      <c r="O47" t="s">
        <v>135</v>
      </c>
      <c r="P47">
        <v>9.5</v>
      </c>
    </row>
    <row r="48" spans="1:16" x14ac:dyDescent="0.3">
      <c r="A48" t="s">
        <v>54</v>
      </c>
      <c r="B48" t="s">
        <v>5</v>
      </c>
      <c r="C48" t="s">
        <v>151</v>
      </c>
      <c r="D48">
        <v>1.78</v>
      </c>
      <c r="E48">
        <v>18.75</v>
      </c>
      <c r="F48">
        <v>413</v>
      </c>
      <c r="G48">
        <v>3815</v>
      </c>
      <c r="H48">
        <v>71.3</v>
      </c>
      <c r="I48">
        <v>21528.9</v>
      </c>
      <c r="J48">
        <v>23700.1</v>
      </c>
      <c r="K48">
        <v>56.47</v>
      </c>
      <c r="L48">
        <v>35.520000000000003</v>
      </c>
      <c r="M48">
        <v>8</v>
      </c>
      <c r="N48">
        <v>0.44</v>
      </c>
      <c r="O48" t="s">
        <v>123</v>
      </c>
      <c r="P48">
        <v>15.6</v>
      </c>
    </row>
    <row r="49" spans="1:16" x14ac:dyDescent="0.3">
      <c r="A49" t="s">
        <v>55</v>
      </c>
      <c r="B49" t="s">
        <v>7</v>
      </c>
      <c r="C49" t="s">
        <v>147</v>
      </c>
      <c r="D49">
        <v>1.35</v>
      </c>
      <c r="E49">
        <v>18.18</v>
      </c>
      <c r="F49">
        <v>269</v>
      </c>
      <c r="G49">
        <v>3857</v>
      </c>
      <c r="H49">
        <v>69.3</v>
      </c>
      <c r="I49">
        <v>19246.8</v>
      </c>
      <c r="J49">
        <v>18148.5</v>
      </c>
      <c r="K49">
        <v>48.78</v>
      </c>
      <c r="L49">
        <v>40.33</v>
      </c>
      <c r="M49">
        <v>10.88</v>
      </c>
      <c r="N49">
        <v>0.19</v>
      </c>
      <c r="O49" t="s">
        <v>135</v>
      </c>
      <c r="P49">
        <v>12.5</v>
      </c>
    </row>
    <row r="50" spans="1:16" x14ac:dyDescent="0.3">
      <c r="A50" t="s">
        <v>56</v>
      </c>
      <c r="B50" t="s">
        <v>5</v>
      </c>
      <c r="C50" t="s">
        <v>151</v>
      </c>
      <c r="D50">
        <v>1.95</v>
      </c>
      <c r="E50">
        <v>11.11</v>
      </c>
      <c r="F50">
        <v>290</v>
      </c>
      <c r="G50">
        <v>4046</v>
      </c>
      <c r="H50">
        <v>73.099999999999994</v>
      </c>
      <c r="I50">
        <v>19496.599999999999</v>
      </c>
      <c r="J50">
        <v>22948.3</v>
      </c>
      <c r="K50">
        <v>46.48</v>
      </c>
      <c r="L50">
        <v>41.85</v>
      </c>
      <c r="M50">
        <v>11.66</v>
      </c>
      <c r="N50">
        <v>0.48</v>
      </c>
      <c r="O50" t="s">
        <v>120</v>
      </c>
      <c r="P50">
        <v>56.9</v>
      </c>
    </row>
    <row r="51" spans="1:16" x14ac:dyDescent="0.3">
      <c r="A51" t="s">
        <v>57</v>
      </c>
      <c r="B51" t="s">
        <v>7</v>
      </c>
      <c r="C51" t="s">
        <v>147</v>
      </c>
      <c r="D51">
        <v>1.66</v>
      </c>
      <c r="E51">
        <v>23.33</v>
      </c>
      <c r="F51">
        <v>215</v>
      </c>
      <c r="G51">
        <v>1563</v>
      </c>
      <c r="H51">
        <v>66.599999999999994</v>
      </c>
      <c r="I51">
        <v>19623.8</v>
      </c>
      <c r="J51">
        <v>19630.5</v>
      </c>
      <c r="K51">
        <v>48.71</v>
      </c>
      <c r="L51">
        <v>37</v>
      </c>
      <c r="M51">
        <v>14.29</v>
      </c>
      <c r="N51">
        <v>0.43</v>
      </c>
      <c r="O51" t="s">
        <v>122</v>
      </c>
      <c r="P51">
        <v>17.3</v>
      </c>
    </row>
    <row r="52" spans="1:16" x14ac:dyDescent="0.3">
      <c r="A52" t="s">
        <v>58</v>
      </c>
      <c r="B52" t="s">
        <v>7</v>
      </c>
      <c r="C52" t="s">
        <v>145</v>
      </c>
      <c r="D52">
        <v>2.52</v>
      </c>
      <c r="E52">
        <v>25.93</v>
      </c>
      <c r="F52">
        <v>110</v>
      </c>
      <c r="G52">
        <v>3642</v>
      </c>
      <c r="H52">
        <v>67</v>
      </c>
      <c r="I52">
        <v>17785.3</v>
      </c>
      <c r="J52">
        <v>16952.599999999999</v>
      </c>
      <c r="K52">
        <v>31.31</v>
      </c>
      <c r="L52">
        <v>44.78</v>
      </c>
      <c r="M52">
        <v>23.9</v>
      </c>
      <c r="N52">
        <v>2.16</v>
      </c>
      <c r="O52" t="s">
        <v>139</v>
      </c>
      <c r="P52">
        <v>20.2</v>
      </c>
    </row>
    <row r="53" spans="1:16" x14ac:dyDescent="0.3">
      <c r="A53" t="s">
        <v>59</v>
      </c>
      <c r="B53" t="s">
        <v>5</v>
      </c>
      <c r="C53" t="s">
        <v>151</v>
      </c>
      <c r="D53">
        <v>3.03</v>
      </c>
      <c r="E53">
        <v>12.12</v>
      </c>
      <c r="F53">
        <v>173</v>
      </c>
      <c r="G53">
        <v>3564</v>
      </c>
      <c r="H53">
        <v>70.900000000000006</v>
      </c>
      <c r="I53">
        <v>18498.5</v>
      </c>
      <c r="J53">
        <v>21595.7</v>
      </c>
      <c r="K53">
        <v>43.21</v>
      </c>
      <c r="L53">
        <v>43.84</v>
      </c>
      <c r="M53">
        <v>12.94</v>
      </c>
      <c r="N53">
        <v>1.88</v>
      </c>
      <c r="O53" t="s">
        <v>115</v>
      </c>
      <c r="P53">
        <v>40.700000000000003</v>
      </c>
    </row>
    <row r="54" spans="1:16" x14ac:dyDescent="0.3">
      <c r="A54" t="s">
        <v>60</v>
      </c>
      <c r="B54" t="s">
        <v>7</v>
      </c>
      <c r="C54" t="s">
        <v>147</v>
      </c>
      <c r="F54">
        <v>163</v>
      </c>
      <c r="H54">
        <v>63.6</v>
      </c>
      <c r="I54">
        <v>18464.900000000001</v>
      </c>
      <c r="J54">
        <v>18007.900000000001</v>
      </c>
      <c r="K54">
        <v>48.38</v>
      </c>
      <c r="L54">
        <v>37.69</v>
      </c>
      <c r="M54">
        <v>13.93</v>
      </c>
      <c r="O54" t="s">
        <v>131</v>
      </c>
      <c r="P54">
        <v>12.6</v>
      </c>
    </row>
    <row r="55" spans="1:16" x14ac:dyDescent="0.3">
      <c r="A55" t="s">
        <v>61</v>
      </c>
      <c r="B55" t="s">
        <v>13</v>
      </c>
      <c r="C55" t="s">
        <v>161</v>
      </c>
      <c r="D55">
        <v>3.36</v>
      </c>
      <c r="E55">
        <v>7.69</v>
      </c>
      <c r="F55">
        <v>55</v>
      </c>
      <c r="G55">
        <v>5834</v>
      </c>
      <c r="H55">
        <v>57.2</v>
      </c>
      <c r="I55">
        <v>12598.7</v>
      </c>
      <c r="J55">
        <v>14017.6</v>
      </c>
      <c r="K55">
        <v>33.89</v>
      </c>
      <c r="L55">
        <v>59.05</v>
      </c>
      <c r="M55">
        <v>7.07</v>
      </c>
      <c r="N55">
        <v>0.08</v>
      </c>
      <c r="O55" t="s">
        <v>114</v>
      </c>
      <c r="P55">
        <v>41</v>
      </c>
    </row>
    <row r="56" spans="1:16" x14ac:dyDescent="0.3">
      <c r="A56" t="s">
        <v>62</v>
      </c>
      <c r="B56" t="s">
        <v>3</v>
      </c>
      <c r="C56" t="s">
        <v>143</v>
      </c>
      <c r="D56">
        <v>1.71</v>
      </c>
      <c r="E56">
        <v>23.08</v>
      </c>
      <c r="F56">
        <v>184</v>
      </c>
      <c r="G56">
        <v>4534</v>
      </c>
      <c r="H56">
        <v>43.7</v>
      </c>
      <c r="I56">
        <v>14955.1</v>
      </c>
      <c r="J56">
        <v>12741.4</v>
      </c>
      <c r="K56">
        <v>50.92</v>
      </c>
      <c r="L56">
        <v>44.08</v>
      </c>
      <c r="M56">
        <v>4.99</v>
      </c>
      <c r="N56">
        <v>1.54</v>
      </c>
      <c r="O56" t="s">
        <v>114</v>
      </c>
      <c r="P56">
        <v>6.4</v>
      </c>
    </row>
    <row r="57" spans="1:16" x14ac:dyDescent="0.3">
      <c r="A57" t="s">
        <v>63</v>
      </c>
      <c r="B57" t="s">
        <v>5</v>
      </c>
      <c r="C57" t="s">
        <v>151</v>
      </c>
      <c r="D57">
        <v>0.78</v>
      </c>
      <c r="E57">
        <v>24.53</v>
      </c>
      <c r="F57">
        <v>2055</v>
      </c>
      <c r="G57">
        <v>6553</v>
      </c>
      <c r="H57">
        <v>72.900000000000006</v>
      </c>
      <c r="I57">
        <v>27300.6</v>
      </c>
      <c r="J57">
        <v>29631.4</v>
      </c>
      <c r="K57">
        <v>58.8</v>
      </c>
      <c r="L57">
        <v>29.16</v>
      </c>
      <c r="M57">
        <v>12.03</v>
      </c>
      <c r="N57">
        <v>21.03</v>
      </c>
      <c r="O57" t="s">
        <v>116</v>
      </c>
      <c r="P57">
        <v>18</v>
      </c>
    </row>
    <row r="58" spans="1:16" x14ac:dyDescent="0.3">
      <c r="A58" t="s">
        <v>64</v>
      </c>
      <c r="B58" t="s">
        <v>18</v>
      </c>
      <c r="C58" t="s">
        <v>152</v>
      </c>
      <c r="D58">
        <v>2.17</v>
      </c>
      <c r="E58">
        <v>15.79</v>
      </c>
      <c r="F58">
        <v>261</v>
      </c>
      <c r="G58">
        <v>3328</v>
      </c>
      <c r="H58">
        <v>72.8</v>
      </c>
      <c r="I58">
        <v>24119.200000000001</v>
      </c>
      <c r="J58">
        <v>24511.5</v>
      </c>
      <c r="K58">
        <v>40.25</v>
      </c>
      <c r="L58">
        <v>40.369999999999997</v>
      </c>
      <c r="M58">
        <v>19.37</v>
      </c>
      <c r="N58">
        <v>1.91</v>
      </c>
      <c r="O58" t="s">
        <v>120</v>
      </c>
      <c r="P58">
        <v>55.7</v>
      </c>
    </row>
    <row r="59" spans="1:16" x14ac:dyDescent="0.3">
      <c r="A59" t="s">
        <v>65</v>
      </c>
      <c r="B59" t="s">
        <v>5</v>
      </c>
      <c r="C59" t="s">
        <v>151</v>
      </c>
      <c r="F59">
        <v>2146</v>
      </c>
      <c r="H59">
        <v>72.599999999999994</v>
      </c>
      <c r="I59">
        <v>23902.3</v>
      </c>
      <c r="J59" t="s">
        <v>16</v>
      </c>
      <c r="K59">
        <v>58.92</v>
      </c>
      <c r="L59">
        <v>30.74</v>
      </c>
      <c r="M59">
        <v>10.34</v>
      </c>
      <c r="O59" t="s">
        <v>119</v>
      </c>
      <c r="P59">
        <v>59.2</v>
      </c>
    </row>
    <row r="60" spans="1:16" x14ac:dyDescent="0.3">
      <c r="A60" t="s">
        <v>66</v>
      </c>
      <c r="B60" t="s">
        <v>13</v>
      </c>
      <c r="C60" t="s">
        <v>148</v>
      </c>
      <c r="D60">
        <v>1.64</v>
      </c>
      <c r="E60">
        <v>22.99</v>
      </c>
      <c r="F60">
        <v>2517</v>
      </c>
      <c r="G60">
        <v>7239</v>
      </c>
      <c r="H60">
        <v>41</v>
      </c>
      <c r="I60">
        <v>13325.1</v>
      </c>
      <c r="J60">
        <v>15183.6</v>
      </c>
      <c r="K60">
        <v>47.48</v>
      </c>
      <c r="L60">
        <v>37.9</v>
      </c>
      <c r="M60">
        <v>14.62</v>
      </c>
      <c r="N60">
        <v>2.1800000000000002</v>
      </c>
      <c r="O60" t="s">
        <v>115</v>
      </c>
      <c r="P60">
        <v>12.9</v>
      </c>
    </row>
    <row r="61" spans="1:16" x14ac:dyDescent="0.3">
      <c r="A61" t="s">
        <v>67</v>
      </c>
      <c r="B61" t="s">
        <v>5</v>
      </c>
      <c r="C61" t="s">
        <v>144</v>
      </c>
      <c r="D61">
        <v>1.78</v>
      </c>
      <c r="E61">
        <v>10.53</v>
      </c>
      <c r="F61">
        <v>270</v>
      </c>
      <c r="G61">
        <v>2988</v>
      </c>
      <c r="H61">
        <v>69.400000000000006</v>
      </c>
      <c r="I61">
        <v>20358.5</v>
      </c>
      <c r="J61">
        <v>22643.200000000001</v>
      </c>
      <c r="K61">
        <v>50.65</v>
      </c>
      <c r="L61">
        <v>37.58</v>
      </c>
      <c r="M61">
        <v>11.76</v>
      </c>
      <c r="N61">
        <v>1.75</v>
      </c>
      <c r="O61" t="s">
        <v>122</v>
      </c>
      <c r="P61">
        <v>15.7</v>
      </c>
    </row>
    <row r="62" spans="1:16" x14ac:dyDescent="0.3">
      <c r="A62" t="s">
        <v>68</v>
      </c>
      <c r="B62" t="s">
        <v>3</v>
      </c>
      <c r="C62" t="s">
        <v>154</v>
      </c>
      <c r="D62">
        <v>4.57</v>
      </c>
      <c r="E62">
        <v>12.5</v>
      </c>
      <c r="F62">
        <v>35</v>
      </c>
      <c r="G62">
        <v>4272</v>
      </c>
      <c r="H62">
        <v>59</v>
      </c>
      <c r="I62">
        <v>14443.8</v>
      </c>
      <c r="J62">
        <v>12479.1</v>
      </c>
      <c r="K62">
        <v>43.53</v>
      </c>
      <c r="L62">
        <v>53.44</v>
      </c>
      <c r="M62">
        <v>3.03</v>
      </c>
      <c r="N62">
        <v>0.05</v>
      </c>
      <c r="O62" t="s">
        <v>136</v>
      </c>
      <c r="P62">
        <v>34</v>
      </c>
    </row>
    <row r="63" spans="1:16" x14ac:dyDescent="0.3">
      <c r="A63" t="s">
        <v>69</v>
      </c>
      <c r="B63" t="s">
        <v>3</v>
      </c>
      <c r="C63" t="s">
        <v>154</v>
      </c>
      <c r="D63">
        <v>1.73</v>
      </c>
      <c r="E63">
        <v>20</v>
      </c>
      <c r="F63">
        <v>50</v>
      </c>
      <c r="G63">
        <v>3446</v>
      </c>
      <c r="H63">
        <v>54</v>
      </c>
      <c r="I63">
        <v>15027</v>
      </c>
      <c r="J63">
        <v>14733</v>
      </c>
      <c r="K63">
        <v>44.78</v>
      </c>
      <c r="L63">
        <v>51.95</v>
      </c>
      <c r="M63">
        <v>3.27</v>
      </c>
      <c r="N63">
        <v>2.36</v>
      </c>
      <c r="O63" t="s">
        <v>137</v>
      </c>
      <c r="P63">
        <v>52.3</v>
      </c>
    </row>
    <row r="64" spans="1:16" x14ac:dyDescent="0.3">
      <c r="A64" t="s">
        <v>70</v>
      </c>
      <c r="B64" t="s">
        <v>18</v>
      </c>
      <c r="C64" t="s">
        <v>150</v>
      </c>
      <c r="D64">
        <v>2.44</v>
      </c>
      <c r="E64">
        <v>10.14</v>
      </c>
      <c r="F64">
        <v>434</v>
      </c>
      <c r="G64">
        <v>2284</v>
      </c>
      <c r="H64">
        <v>67.900000000000006</v>
      </c>
      <c r="I64">
        <v>21018.2</v>
      </c>
      <c r="J64">
        <v>22370.799999999999</v>
      </c>
      <c r="K64">
        <v>41.94</v>
      </c>
      <c r="L64">
        <v>40.94</v>
      </c>
      <c r="M64">
        <v>17.11</v>
      </c>
      <c r="N64">
        <v>1.07</v>
      </c>
      <c r="O64" t="s">
        <v>126</v>
      </c>
      <c r="P64">
        <v>38.4</v>
      </c>
    </row>
    <row r="65" spans="1:16" x14ac:dyDescent="0.3">
      <c r="A65" t="s">
        <v>71</v>
      </c>
      <c r="B65" t="s">
        <v>3</v>
      </c>
      <c r="C65" t="s">
        <v>143</v>
      </c>
      <c r="D65">
        <v>1.49</v>
      </c>
      <c r="E65">
        <v>25.64</v>
      </c>
      <c r="F65">
        <v>239</v>
      </c>
      <c r="G65">
        <v>6415</v>
      </c>
      <c r="H65">
        <v>43.4</v>
      </c>
      <c r="I65">
        <v>13971.7</v>
      </c>
      <c r="J65">
        <v>15346.6</v>
      </c>
      <c r="K65">
        <v>49.46</v>
      </c>
      <c r="L65">
        <v>43.19</v>
      </c>
      <c r="M65">
        <v>7.35</v>
      </c>
      <c r="N65">
        <v>0.37</v>
      </c>
      <c r="O65" t="s">
        <v>114</v>
      </c>
      <c r="P65">
        <v>11.9</v>
      </c>
    </row>
    <row r="66" spans="1:16" x14ac:dyDescent="0.3">
      <c r="A66" t="s">
        <v>72</v>
      </c>
      <c r="B66" t="s">
        <v>18</v>
      </c>
      <c r="C66" t="s">
        <v>152</v>
      </c>
      <c r="D66">
        <v>2.21</v>
      </c>
      <c r="E66">
        <v>21.21</v>
      </c>
      <c r="F66">
        <v>131</v>
      </c>
      <c r="G66">
        <v>3421</v>
      </c>
      <c r="H66">
        <v>73.5</v>
      </c>
      <c r="I66">
        <v>22935.5</v>
      </c>
      <c r="J66">
        <v>24886.9</v>
      </c>
      <c r="K66">
        <v>38.200000000000003</v>
      </c>
      <c r="L66">
        <v>39.86</v>
      </c>
      <c r="M66">
        <v>21.93</v>
      </c>
      <c r="N66">
        <v>0.42</v>
      </c>
      <c r="O66" t="s">
        <v>117</v>
      </c>
      <c r="P66">
        <v>96.8</v>
      </c>
    </row>
    <row r="67" spans="1:16" x14ac:dyDescent="0.3">
      <c r="A67" t="s">
        <v>73</v>
      </c>
      <c r="B67" t="s">
        <v>5</v>
      </c>
      <c r="C67" t="s">
        <v>151</v>
      </c>
      <c r="D67">
        <v>2.04</v>
      </c>
      <c r="E67">
        <v>5.71</v>
      </c>
      <c r="F67">
        <v>180</v>
      </c>
      <c r="G67">
        <v>3456</v>
      </c>
      <c r="H67">
        <v>69.3</v>
      </c>
      <c r="I67">
        <v>19756.7</v>
      </c>
      <c r="J67">
        <v>20529.8</v>
      </c>
      <c r="K67">
        <v>50.02</v>
      </c>
      <c r="L67">
        <v>39.19</v>
      </c>
      <c r="M67">
        <v>10.78</v>
      </c>
      <c r="N67">
        <v>0.47</v>
      </c>
      <c r="O67" t="s">
        <v>119</v>
      </c>
      <c r="P67">
        <v>24.6</v>
      </c>
    </row>
    <row r="68" spans="1:16" x14ac:dyDescent="0.3">
      <c r="A68" t="s">
        <v>74</v>
      </c>
      <c r="B68" t="s">
        <v>7</v>
      </c>
      <c r="C68" t="s">
        <v>162</v>
      </c>
      <c r="D68">
        <v>2.08</v>
      </c>
      <c r="E68">
        <v>17.14</v>
      </c>
      <c r="F68">
        <v>101</v>
      </c>
      <c r="G68">
        <v>2375</v>
      </c>
      <c r="H68">
        <v>70.7</v>
      </c>
      <c r="I68">
        <v>18147</v>
      </c>
      <c r="J68">
        <v>18101.7</v>
      </c>
      <c r="K68">
        <v>35.729999999999997</v>
      </c>
      <c r="L68">
        <v>47.16</v>
      </c>
      <c r="M68">
        <v>17.11</v>
      </c>
      <c r="N68">
        <v>0.71</v>
      </c>
      <c r="O68" t="s">
        <v>123</v>
      </c>
      <c r="P68">
        <v>63.3</v>
      </c>
    </row>
    <row r="69" spans="1:16" x14ac:dyDescent="0.3">
      <c r="A69" t="s">
        <v>75</v>
      </c>
      <c r="B69" t="s">
        <v>7</v>
      </c>
      <c r="C69" t="s">
        <v>145</v>
      </c>
      <c r="F69">
        <v>137</v>
      </c>
      <c r="H69">
        <v>72.5</v>
      </c>
      <c r="I69">
        <v>19515.900000000001</v>
      </c>
      <c r="J69">
        <v>18717.8</v>
      </c>
      <c r="K69">
        <v>37.590000000000003</v>
      </c>
      <c r="L69">
        <v>41.26</v>
      </c>
      <c r="M69">
        <v>21.15</v>
      </c>
      <c r="O69" t="s">
        <v>132</v>
      </c>
      <c r="P69">
        <v>27.8</v>
      </c>
    </row>
    <row r="70" spans="1:16" x14ac:dyDescent="0.3">
      <c r="A70" t="s">
        <v>76</v>
      </c>
      <c r="B70" t="s">
        <v>13</v>
      </c>
      <c r="C70" t="s">
        <v>157</v>
      </c>
      <c r="D70">
        <v>1.54</v>
      </c>
      <c r="E70">
        <v>30.77</v>
      </c>
      <c r="F70">
        <v>255</v>
      </c>
      <c r="G70">
        <v>3845</v>
      </c>
      <c r="H70">
        <v>61.1</v>
      </c>
      <c r="I70">
        <v>16327.7</v>
      </c>
      <c r="J70">
        <v>16574.3</v>
      </c>
      <c r="K70">
        <v>42.69</v>
      </c>
      <c r="L70">
        <v>43.4</v>
      </c>
      <c r="M70">
        <v>13.91</v>
      </c>
      <c r="N70">
        <v>1.1599999999999999</v>
      </c>
      <c r="O70" t="s">
        <v>134</v>
      </c>
      <c r="P70">
        <v>39.1</v>
      </c>
    </row>
    <row r="71" spans="1:16" x14ac:dyDescent="0.3">
      <c r="A71" t="s">
        <v>77</v>
      </c>
      <c r="B71" t="s">
        <v>18</v>
      </c>
      <c r="C71" t="s">
        <v>152</v>
      </c>
      <c r="D71">
        <v>2.11</v>
      </c>
      <c r="E71">
        <v>22.73</v>
      </c>
      <c r="F71">
        <v>110</v>
      </c>
      <c r="G71">
        <v>2846</v>
      </c>
      <c r="H71">
        <v>73.400000000000006</v>
      </c>
      <c r="I71">
        <v>22067.7</v>
      </c>
      <c r="J71">
        <v>21295.3</v>
      </c>
      <c r="K71">
        <v>41.74</v>
      </c>
      <c r="L71">
        <v>42.26</v>
      </c>
      <c r="M71">
        <v>16</v>
      </c>
      <c r="N71">
        <v>0.76</v>
      </c>
      <c r="O71" t="s">
        <v>118</v>
      </c>
      <c r="P71">
        <v>27.8</v>
      </c>
    </row>
    <row r="72" spans="1:16" x14ac:dyDescent="0.3">
      <c r="A72" t="s">
        <v>78</v>
      </c>
      <c r="B72" t="s">
        <v>7</v>
      </c>
      <c r="C72" t="s">
        <v>147</v>
      </c>
      <c r="D72">
        <v>1.31</v>
      </c>
      <c r="E72">
        <v>4.76</v>
      </c>
      <c r="F72">
        <v>171</v>
      </c>
      <c r="G72">
        <v>2815</v>
      </c>
      <c r="H72">
        <v>71.7</v>
      </c>
      <c r="I72">
        <v>20764.7</v>
      </c>
      <c r="J72">
        <v>20045.7</v>
      </c>
      <c r="K72">
        <v>43.38</v>
      </c>
      <c r="L72">
        <v>42</v>
      </c>
      <c r="M72">
        <v>14.62</v>
      </c>
      <c r="N72">
        <v>2.54</v>
      </c>
      <c r="O72" t="s">
        <v>132</v>
      </c>
      <c r="P72">
        <v>22.8</v>
      </c>
    </row>
    <row r="73" spans="1:16" x14ac:dyDescent="0.3">
      <c r="A73" t="s">
        <v>79</v>
      </c>
      <c r="B73" t="s">
        <v>7</v>
      </c>
      <c r="C73" t="s">
        <v>147</v>
      </c>
      <c r="D73">
        <v>1.31</v>
      </c>
      <c r="E73">
        <v>23.08</v>
      </c>
      <c r="F73">
        <v>300</v>
      </c>
      <c r="G73">
        <v>2549</v>
      </c>
      <c r="H73">
        <v>67.8</v>
      </c>
      <c r="I73">
        <v>18717.099999999999</v>
      </c>
      <c r="J73">
        <v>17959.400000000001</v>
      </c>
      <c r="K73">
        <v>45.94</v>
      </c>
      <c r="L73">
        <v>40.79</v>
      </c>
      <c r="M73">
        <v>13.27</v>
      </c>
      <c r="N73">
        <v>0.04</v>
      </c>
      <c r="O73" t="s">
        <v>133</v>
      </c>
      <c r="P73">
        <v>21.2</v>
      </c>
    </row>
    <row r="74" spans="1:16" x14ac:dyDescent="0.3">
      <c r="A74" t="s">
        <v>80</v>
      </c>
      <c r="B74" t="s">
        <v>18</v>
      </c>
      <c r="C74" t="s">
        <v>160</v>
      </c>
      <c r="D74">
        <v>1.62</v>
      </c>
      <c r="E74">
        <v>0</v>
      </c>
      <c r="F74">
        <v>136</v>
      </c>
      <c r="G74">
        <v>2377</v>
      </c>
      <c r="H74">
        <v>73.5</v>
      </c>
      <c r="I74">
        <v>19578</v>
      </c>
      <c r="J74">
        <v>21957.5</v>
      </c>
      <c r="K74">
        <v>46.38</v>
      </c>
      <c r="L74">
        <v>45.14</v>
      </c>
      <c r="M74">
        <v>8.4700000000000006</v>
      </c>
      <c r="N74">
        <v>0.52</v>
      </c>
      <c r="O74" t="s">
        <v>122</v>
      </c>
      <c r="P74">
        <v>110.9</v>
      </c>
    </row>
    <row r="75" spans="1:16" x14ac:dyDescent="0.3">
      <c r="A75" t="s">
        <v>81</v>
      </c>
      <c r="B75" t="s">
        <v>13</v>
      </c>
      <c r="C75" t="s">
        <v>161</v>
      </c>
      <c r="D75">
        <v>3.1</v>
      </c>
      <c r="E75">
        <v>12.5</v>
      </c>
      <c r="F75">
        <v>53</v>
      </c>
      <c r="G75">
        <v>2507</v>
      </c>
      <c r="H75">
        <v>56.4</v>
      </c>
      <c r="I75">
        <v>13981.8</v>
      </c>
      <c r="J75">
        <v>16078.8</v>
      </c>
      <c r="K75">
        <v>36.590000000000003</v>
      </c>
      <c r="L75">
        <v>54.68</v>
      </c>
      <c r="M75">
        <v>8.73</v>
      </c>
      <c r="N75">
        <v>0.06</v>
      </c>
      <c r="O75" t="s">
        <v>135</v>
      </c>
      <c r="P75">
        <v>159.69999999999999</v>
      </c>
    </row>
    <row r="76" spans="1:16" x14ac:dyDescent="0.3">
      <c r="A76" t="s">
        <v>82</v>
      </c>
      <c r="B76" t="s">
        <v>7</v>
      </c>
      <c r="C76" t="s">
        <v>147</v>
      </c>
      <c r="D76">
        <v>1.1100000000000001</v>
      </c>
      <c r="E76">
        <v>16.670000000000002</v>
      </c>
      <c r="F76">
        <v>723</v>
      </c>
      <c r="G76">
        <v>3598</v>
      </c>
      <c r="H76">
        <v>70</v>
      </c>
      <c r="I76">
        <v>18710.3</v>
      </c>
      <c r="J76">
        <v>16277.3</v>
      </c>
      <c r="K76">
        <v>49.33</v>
      </c>
      <c r="L76">
        <v>38.369999999999997</v>
      </c>
      <c r="M76">
        <v>12.3</v>
      </c>
      <c r="N76">
        <v>1.1299999999999999</v>
      </c>
      <c r="O76" t="s">
        <v>134</v>
      </c>
      <c r="P76">
        <v>31.6</v>
      </c>
    </row>
    <row r="77" spans="1:16" x14ac:dyDescent="0.3">
      <c r="A77" t="s">
        <v>83</v>
      </c>
      <c r="B77" t="s">
        <v>3</v>
      </c>
      <c r="C77" t="s">
        <v>143</v>
      </c>
      <c r="D77">
        <v>3.52</v>
      </c>
      <c r="E77">
        <v>20</v>
      </c>
      <c r="F77">
        <v>194</v>
      </c>
      <c r="G77">
        <v>3001</v>
      </c>
      <c r="H77">
        <v>57.1</v>
      </c>
      <c r="I77">
        <v>12088.2</v>
      </c>
      <c r="J77">
        <v>12720.8</v>
      </c>
      <c r="K77">
        <v>44.02</v>
      </c>
      <c r="L77">
        <v>50.36</v>
      </c>
      <c r="M77">
        <v>5.61</v>
      </c>
      <c r="N77">
        <v>0.09</v>
      </c>
      <c r="O77" t="s">
        <v>133</v>
      </c>
      <c r="P77">
        <v>23.1</v>
      </c>
    </row>
    <row r="78" spans="1:16" x14ac:dyDescent="0.3">
      <c r="A78" t="s">
        <v>84</v>
      </c>
      <c r="B78" t="s">
        <v>18</v>
      </c>
      <c r="C78" t="s">
        <v>152</v>
      </c>
      <c r="D78">
        <v>2.59</v>
      </c>
      <c r="E78">
        <v>7.14</v>
      </c>
      <c r="F78">
        <v>208</v>
      </c>
      <c r="G78">
        <v>3257</v>
      </c>
      <c r="H78">
        <v>74.400000000000006</v>
      </c>
      <c r="I78">
        <v>20695.7</v>
      </c>
      <c r="J78">
        <v>20633.8</v>
      </c>
      <c r="K78">
        <v>35.94</v>
      </c>
      <c r="L78">
        <v>40.44</v>
      </c>
      <c r="M78">
        <v>23.62</v>
      </c>
      <c r="N78">
        <v>0.35</v>
      </c>
      <c r="O78" t="s">
        <v>137</v>
      </c>
      <c r="P78">
        <v>48.8</v>
      </c>
    </row>
    <row r="79" spans="1:16" x14ac:dyDescent="0.3">
      <c r="A79" t="s">
        <v>85</v>
      </c>
      <c r="B79" t="s">
        <v>13</v>
      </c>
      <c r="C79" t="s">
        <v>156</v>
      </c>
      <c r="F79">
        <v>162</v>
      </c>
      <c r="H79">
        <v>43.3</v>
      </c>
      <c r="I79">
        <v>12911.5</v>
      </c>
      <c r="J79">
        <v>13891.6</v>
      </c>
      <c r="K79">
        <v>45.33</v>
      </c>
      <c r="L79">
        <v>49.63</v>
      </c>
      <c r="M79">
        <v>5.03</v>
      </c>
      <c r="O79" t="s">
        <v>125</v>
      </c>
      <c r="P79">
        <v>58</v>
      </c>
    </row>
    <row r="80" spans="1:16" x14ac:dyDescent="0.3">
      <c r="A80" t="s">
        <v>86</v>
      </c>
      <c r="B80" t="s">
        <v>18</v>
      </c>
      <c r="C80" t="s">
        <v>152</v>
      </c>
      <c r="F80">
        <v>229</v>
      </c>
      <c r="H80">
        <v>73.3</v>
      </c>
      <c r="I80">
        <v>22366.799999999999</v>
      </c>
      <c r="J80">
        <v>24115.5</v>
      </c>
      <c r="K80">
        <v>38.380000000000003</v>
      </c>
      <c r="L80">
        <v>40.01</v>
      </c>
      <c r="M80">
        <v>21.6</v>
      </c>
      <c r="O80" t="s">
        <v>119</v>
      </c>
      <c r="P80">
        <v>60.1</v>
      </c>
    </row>
    <row r="81" spans="1:16" x14ac:dyDescent="0.3">
      <c r="A81" t="s">
        <v>87</v>
      </c>
      <c r="B81" t="s">
        <v>7</v>
      </c>
      <c r="C81" t="s">
        <v>158</v>
      </c>
      <c r="D81">
        <v>3.49</v>
      </c>
      <c r="E81">
        <v>0</v>
      </c>
      <c r="F81">
        <v>55</v>
      </c>
      <c r="G81">
        <v>2501</v>
      </c>
      <c r="H81">
        <v>61.7</v>
      </c>
      <c r="I81">
        <v>14899</v>
      </c>
      <c r="J81">
        <v>14763.2</v>
      </c>
      <c r="K81">
        <v>40.840000000000003</v>
      </c>
      <c r="L81">
        <v>47.39</v>
      </c>
      <c r="M81">
        <v>11.77</v>
      </c>
      <c r="N81">
        <v>0.05</v>
      </c>
      <c r="O81" t="s">
        <v>129</v>
      </c>
      <c r="P81">
        <v>341</v>
      </c>
    </row>
    <row r="82" spans="1:16" x14ac:dyDescent="0.3">
      <c r="A82" t="s">
        <v>88</v>
      </c>
      <c r="B82" t="s">
        <v>18</v>
      </c>
      <c r="C82" t="s">
        <v>152</v>
      </c>
      <c r="D82">
        <v>1.41</v>
      </c>
      <c r="E82">
        <v>37.5</v>
      </c>
      <c r="F82">
        <v>389</v>
      </c>
      <c r="G82">
        <v>4080</v>
      </c>
      <c r="H82">
        <v>70.599999999999994</v>
      </c>
      <c r="I82">
        <v>16879.5</v>
      </c>
      <c r="J82">
        <v>14936.9</v>
      </c>
      <c r="K82">
        <v>43.24</v>
      </c>
      <c r="L82">
        <v>35.520000000000003</v>
      </c>
      <c r="M82">
        <v>21.23</v>
      </c>
      <c r="N82">
        <v>1.47</v>
      </c>
      <c r="O82" t="s">
        <v>118</v>
      </c>
      <c r="P82">
        <v>20.399999999999999</v>
      </c>
    </row>
    <row r="83" spans="1:16" x14ac:dyDescent="0.3">
      <c r="A83" t="s">
        <v>89</v>
      </c>
      <c r="B83" t="s">
        <v>7</v>
      </c>
      <c r="C83" t="s">
        <v>158</v>
      </c>
      <c r="D83">
        <v>1.25</v>
      </c>
      <c r="E83">
        <v>27.46</v>
      </c>
      <c r="F83">
        <v>787</v>
      </c>
      <c r="G83">
        <v>4695</v>
      </c>
      <c r="H83">
        <v>66</v>
      </c>
      <c r="I83">
        <v>21115.599999999999</v>
      </c>
      <c r="J83">
        <v>21949.200000000001</v>
      </c>
      <c r="K83">
        <v>48.57</v>
      </c>
      <c r="L83">
        <v>37.42</v>
      </c>
      <c r="M83">
        <v>13.99</v>
      </c>
      <c r="N83">
        <v>1.6</v>
      </c>
      <c r="O83" t="s">
        <v>119</v>
      </c>
      <c r="P83">
        <v>16.7</v>
      </c>
    </row>
    <row r="84" spans="1:16" x14ac:dyDescent="0.3">
      <c r="A84" t="s">
        <v>90</v>
      </c>
      <c r="B84" t="s">
        <v>18</v>
      </c>
      <c r="C84" t="s">
        <v>150</v>
      </c>
      <c r="D84">
        <v>2.52</v>
      </c>
      <c r="E84">
        <v>0</v>
      </c>
      <c r="F84">
        <v>126</v>
      </c>
      <c r="G84">
        <v>2226</v>
      </c>
      <c r="H84">
        <v>66.8</v>
      </c>
      <c r="I84">
        <v>17970.7</v>
      </c>
      <c r="J84">
        <v>18736.3</v>
      </c>
      <c r="K84">
        <v>33.869999999999997</v>
      </c>
      <c r="L84">
        <v>42.7</v>
      </c>
      <c r="M84">
        <v>23.43</v>
      </c>
      <c r="N84">
        <v>0.18</v>
      </c>
      <c r="O84" t="s">
        <v>115</v>
      </c>
      <c r="P84">
        <v>32.200000000000003</v>
      </c>
    </row>
    <row r="85" spans="1:16" x14ac:dyDescent="0.3">
      <c r="A85" t="s">
        <v>91</v>
      </c>
      <c r="B85" t="s">
        <v>13</v>
      </c>
      <c r="C85" t="s">
        <v>148</v>
      </c>
      <c r="D85">
        <v>2.04</v>
      </c>
      <c r="E85">
        <v>27.45</v>
      </c>
      <c r="F85">
        <v>214</v>
      </c>
      <c r="G85">
        <v>5217</v>
      </c>
      <c r="H85">
        <v>49.7</v>
      </c>
      <c r="I85">
        <v>13355.9</v>
      </c>
      <c r="J85">
        <v>12772.9</v>
      </c>
      <c r="K85">
        <v>37.92</v>
      </c>
      <c r="L85">
        <v>49.67</v>
      </c>
      <c r="M85">
        <v>12.41</v>
      </c>
      <c r="N85">
        <v>0.17</v>
      </c>
      <c r="O85" t="s">
        <v>122</v>
      </c>
      <c r="P85">
        <v>19</v>
      </c>
    </row>
    <row r="86" spans="1:16" x14ac:dyDescent="0.3">
      <c r="A86" t="s">
        <v>92</v>
      </c>
      <c r="B86" t="s">
        <v>3</v>
      </c>
      <c r="C86" t="s">
        <v>154</v>
      </c>
      <c r="D86">
        <v>1.22</v>
      </c>
      <c r="E86">
        <v>17.649999999999999</v>
      </c>
      <c r="F86">
        <v>62</v>
      </c>
      <c r="G86">
        <v>2699</v>
      </c>
      <c r="H86">
        <v>55</v>
      </c>
      <c r="I86">
        <v>14645</v>
      </c>
      <c r="J86">
        <v>13955.6</v>
      </c>
      <c r="K86">
        <v>49.59</v>
      </c>
      <c r="L86">
        <v>46.26</v>
      </c>
      <c r="M86">
        <v>4.1500000000000004</v>
      </c>
      <c r="N86">
        <v>0</v>
      </c>
      <c r="O86" t="s">
        <v>123</v>
      </c>
      <c r="P86">
        <v>17.8</v>
      </c>
    </row>
    <row r="87" spans="1:16" x14ac:dyDescent="0.3">
      <c r="A87" t="s">
        <v>93</v>
      </c>
      <c r="B87" t="s">
        <v>5</v>
      </c>
      <c r="C87" t="s">
        <v>159</v>
      </c>
      <c r="D87">
        <v>0.94</v>
      </c>
      <c r="E87">
        <v>33.33</v>
      </c>
      <c r="F87">
        <v>173</v>
      </c>
      <c r="G87">
        <v>5037</v>
      </c>
      <c r="H87">
        <v>66.900000000000006</v>
      </c>
      <c r="I87">
        <v>20189.599999999999</v>
      </c>
      <c r="J87">
        <v>17953</v>
      </c>
      <c r="K87">
        <v>51.37</v>
      </c>
      <c r="L87">
        <v>41.14</v>
      </c>
      <c r="M87">
        <v>7.48</v>
      </c>
      <c r="N87">
        <v>2.4500000000000002</v>
      </c>
      <c r="O87" t="s">
        <v>129</v>
      </c>
      <c r="P87">
        <v>9.6999999999999993</v>
      </c>
    </row>
    <row r="88" spans="1:16" x14ac:dyDescent="0.3">
      <c r="A88" t="s">
        <v>94</v>
      </c>
      <c r="B88" t="s">
        <v>7</v>
      </c>
      <c r="C88" t="s">
        <v>147</v>
      </c>
      <c r="D88">
        <v>2.38</v>
      </c>
      <c r="E88">
        <v>15</v>
      </c>
      <c r="F88">
        <v>69</v>
      </c>
      <c r="G88">
        <v>2706</v>
      </c>
      <c r="H88">
        <v>72.400000000000006</v>
      </c>
      <c r="I88">
        <v>20807.099999999999</v>
      </c>
      <c r="J88">
        <v>20471.3</v>
      </c>
      <c r="K88">
        <v>41.47</v>
      </c>
      <c r="L88">
        <v>47.06</v>
      </c>
      <c r="M88">
        <v>11.46</v>
      </c>
      <c r="N88">
        <v>2.78</v>
      </c>
      <c r="O88" t="s">
        <v>129</v>
      </c>
      <c r="P88">
        <v>28</v>
      </c>
    </row>
    <row r="89" spans="1:16" x14ac:dyDescent="0.3">
      <c r="A89" t="s">
        <v>95</v>
      </c>
      <c r="B89" t="s">
        <v>3</v>
      </c>
      <c r="C89" t="s">
        <v>143</v>
      </c>
      <c r="D89">
        <v>2.23</v>
      </c>
      <c r="E89">
        <v>19.05</v>
      </c>
      <c r="F89">
        <v>181</v>
      </c>
      <c r="G89">
        <v>3818</v>
      </c>
      <c r="H89">
        <v>45.6</v>
      </c>
      <c r="I89">
        <v>13323.1</v>
      </c>
      <c r="J89">
        <v>15955.4</v>
      </c>
      <c r="K89">
        <v>44.54</v>
      </c>
      <c r="L89">
        <v>50.31</v>
      </c>
      <c r="M89">
        <v>5.14</v>
      </c>
      <c r="N89">
        <v>0.34</v>
      </c>
      <c r="O89" t="s">
        <v>132</v>
      </c>
      <c r="P89">
        <v>8.3000000000000007</v>
      </c>
    </row>
    <row r="90" spans="1:16" x14ac:dyDescent="0.3">
      <c r="A90" t="s">
        <v>96</v>
      </c>
      <c r="B90" t="s">
        <v>5</v>
      </c>
      <c r="C90" t="s">
        <v>151</v>
      </c>
      <c r="D90">
        <v>1.41</v>
      </c>
      <c r="E90">
        <v>50</v>
      </c>
      <c r="F90">
        <v>56</v>
      </c>
      <c r="G90">
        <v>3774</v>
      </c>
      <c r="H90">
        <v>68.900000000000006</v>
      </c>
      <c r="I90">
        <v>18115.400000000001</v>
      </c>
      <c r="J90">
        <v>19436.3</v>
      </c>
      <c r="K90">
        <v>54.52</v>
      </c>
      <c r="L90">
        <v>40.99</v>
      </c>
      <c r="M90">
        <v>4.49</v>
      </c>
      <c r="N90">
        <v>2.4</v>
      </c>
      <c r="O90" t="s">
        <v>133</v>
      </c>
      <c r="P90">
        <v>300.89999999999998</v>
      </c>
    </row>
    <row r="91" spans="1:16" x14ac:dyDescent="0.3">
      <c r="A91" t="s">
        <v>175</v>
      </c>
      <c r="B91" t="s">
        <v>13</v>
      </c>
      <c r="C91" t="s">
        <v>149</v>
      </c>
      <c r="F91">
        <v>51</v>
      </c>
      <c r="H91">
        <v>55.7</v>
      </c>
      <c r="I91" t="s">
        <v>16</v>
      </c>
      <c r="J91" t="s">
        <v>16</v>
      </c>
      <c r="K91">
        <v>44.02</v>
      </c>
      <c r="L91">
        <v>52.58</v>
      </c>
      <c r="M91">
        <v>3.39</v>
      </c>
      <c r="O91" t="s">
        <v>140</v>
      </c>
      <c r="P91">
        <v>92.7</v>
      </c>
    </row>
    <row r="92" spans="1:16" x14ac:dyDescent="0.3">
      <c r="A92" t="s">
        <v>97</v>
      </c>
      <c r="B92" t="s">
        <v>13</v>
      </c>
      <c r="C92" t="s">
        <v>157</v>
      </c>
      <c r="D92">
        <v>2.2200000000000002</v>
      </c>
      <c r="E92">
        <v>11.11</v>
      </c>
      <c r="F92">
        <v>226</v>
      </c>
      <c r="G92">
        <v>3222</v>
      </c>
      <c r="H92">
        <v>46.9</v>
      </c>
      <c r="I92">
        <v>14772.4</v>
      </c>
      <c r="J92">
        <v>15443.1</v>
      </c>
      <c r="K92">
        <v>37.17</v>
      </c>
      <c r="L92">
        <v>54.58</v>
      </c>
      <c r="M92">
        <v>8.25</v>
      </c>
      <c r="N92">
        <v>0</v>
      </c>
      <c r="O92" t="s">
        <v>121</v>
      </c>
      <c r="P92">
        <v>14.5</v>
      </c>
    </row>
    <row r="93" spans="1:16" x14ac:dyDescent="0.3">
      <c r="A93" t="s">
        <v>98</v>
      </c>
      <c r="B93" t="s">
        <v>13</v>
      </c>
      <c r="C93" t="s">
        <v>162</v>
      </c>
      <c r="D93">
        <v>1.99</v>
      </c>
      <c r="E93">
        <v>11.76</v>
      </c>
      <c r="F93">
        <v>153</v>
      </c>
      <c r="G93">
        <v>3791</v>
      </c>
      <c r="H93">
        <v>64.7</v>
      </c>
      <c r="I93">
        <v>14661.5</v>
      </c>
      <c r="J93">
        <v>15239.3</v>
      </c>
      <c r="K93">
        <v>37.229999999999997</v>
      </c>
      <c r="L93">
        <v>46.99</v>
      </c>
      <c r="M93">
        <v>15.78</v>
      </c>
      <c r="N93">
        <v>0</v>
      </c>
      <c r="O93" t="s">
        <v>134</v>
      </c>
      <c r="P93">
        <v>18.5</v>
      </c>
    </row>
    <row r="94" spans="1:16" x14ac:dyDescent="0.3">
      <c r="A94" t="s">
        <v>99</v>
      </c>
      <c r="B94" t="s">
        <v>7</v>
      </c>
      <c r="C94" t="s">
        <v>144</v>
      </c>
      <c r="D94">
        <v>2.56</v>
      </c>
      <c r="E94">
        <v>12.5</v>
      </c>
      <c r="F94">
        <v>103</v>
      </c>
      <c r="G94">
        <v>2944</v>
      </c>
      <c r="H94">
        <v>65</v>
      </c>
      <c r="I94">
        <v>17804.5</v>
      </c>
      <c r="J94">
        <v>18474</v>
      </c>
      <c r="K94">
        <v>41.25</v>
      </c>
      <c r="L94">
        <v>42.39</v>
      </c>
      <c r="M94">
        <v>16.350000000000001</v>
      </c>
      <c r="N94">
        <v>0.52</v>
      </c>
      <c r="O94" t="s">
        <v>119</v>
      </c>
      <c r="P94">
        <v>153.69999999999999</v>
      </c>
    </row>
    <row r="95" spans="1:16" x14ac:dyDescent="0.3">
      <c r="A95" t="s">
        <v>100</v>
      </c>
      <c r="B95" t="s">
        <v>5</v>
      </c>
      <c r="C95" t="s">
        <v>143</v>
      </c>
      <c r="F95">
        <v>323</v>
      </c>
      <c r="H95">
        <v>68.5</v>
      </c>
      <c r="I95">
        <v>21337.9</v>
      </c>
      <c r="J95">
        <v>23038.6</v>
      </c>
      <c r="K95">
        <v>49.79</v>
      </c>
      <c r="L95">
        <v>32.380000000000003</v>
      </c>
      <c r="M95">
        <v>17.82</v>
      </c>
      <c r="O95" t="s">
        <v>116</v>
      </c>
      <c r="P95">
        <v>23.3</v>
      </c>
    </row>
    <row r="96" spans="1:16" x14ac:dyDescent="0.3">
      <c r="A96" t="s">
        <v>101</v>
      </c>
      <c r="B96" t="s">
        <v>3</v>
      </c>
      <c r="C96" t="s">
        <v>153</v>
      </c>
      <c r="D96">
        <v>2.2999999999999998</v>
      </c>
      <c r="E96">
        <v>8.6999999999999993</v>
      </c>
      <c r="F96">
        <v>168</v>
      </c>
      <c r="G96">
        <v>2780</v>
      </c>
      <c r="H96">
        <v>45.7</v>
      </c>
      <c r="I96">
        <v>12258.3</v>
      </c>
      <c r="J96">
        <v>12052.3</v>
      </c>
      <c r="K96">
        <v>46.99</v>
      </c>
      <c r="L96">
        <v>48.31</v>
      </c>
      <c r="M96">
        <v>4.7</v>
      </c>
      <c r="N96">
        <v>0</v>
      </c>
      <c r="O96" t="s">
        <v>124</v>
      </c>
      <c r="P96">
        <v>6.1</v>
      </c>
    </row>
    <row r="97" spans="1:16" x14ac:dyDescent="0.3">
      <c r="A97" t="s">
        <v>102</v>
      </c>
      <c r="B97" t="s">
        <v>18</v>
      </c>
      <c r="C97" t="s">
        <v>150</v>
      </c>
      <c r="D97">
        <v>1.82</v>
      </c>
      <c r="E97">
        <v>12</v>
      </c>
      <c r="F97">
        <v>87</v>
      </c>
      <c r="G97">
        <v>4081</v>
      </c>
      <c r="H97">
        <v>72.5</v>
      </c>
      <c r="I97">
        <v>21488.6</v>
      </c>
      <c r="J97">
        <v>20082.599999999999</v>
      </c>
      <c r="K97">
        <v>30.93</v>
      </c>
      <c r="L97">
        <v>55.51</v>
      </c>
      <c r="M97">
        <v>13.56</v>
      </c>
      <c r="N97">
        <v>0.13</v>
      </c>
      <c r="O97" t="s">
        <v>123</v>
      </c>
      <c r="P97">
        <v>396.2</v>
      </c>
    </row>
    <row r="98" spans="1:16" x14ac:dyDescent="0.3">
      <c r="A98" t="s">
        <v>103</v>
      </c>
      <c r="B98" t="s">
        <v>18</v>
      </c>
      <c r="C98" t="s">
        <v>160</v>
      </c>
      <c r="D98">
        <v>2.59</v>
      </c>
      <c r="E98">
        <v>14.29</v>
      </c>
      <c r="F98">
        <v>354</v>
      </c>
      <c r="G98">
        <v>2498</v>
      </c>
      <c r="H98">
        <v>73.7</v>
      </c>
      <c r="I98">
        <v>19669.900000000001</v>
      </c>
      <c r="J98">
        <v>22212.6</v>
      </c>
      <c r="K98">
        <v>42.79</v>
      </c>
      <c r="L98">
        <v>45.32</v>
      </c>
      <c r="M98">
        <v>11.88</v>
      </c>
      <c r="N98">
        <v>7.74</v>
      </c>
      <c r="O98" t="s">
        <v>120</v>
      </c>
      <c r="P98">
        <v>18.7</v>
      </c>
    </row>
    <row r="99" spans="1:16" x14ac:dyDescent="0.3">
      <c r="A99" t="s">
        <v>104</v>
      </c>
      <c r="B99" t="s">
        <v>18</v>
      </c>
      <c r="C99" t="s">
        <v>160</v>
      </c>
      <c r="D99">
        <v>1.63</v>
      </c>
      <c r="E99">
        <v>40</v>
      </c>
      <c r="F99">
        <v>1085</v>
      </c>
      <c r="G99">
        <v>4148</v>
      </c>
      <c r="H99">
        <v>74.5</v>
      </c>
      <c r="I99">
        <v>23323.3</v>
      </c>
      <c r="J99">
        <v>23919.4</v>
      </c>
      <c r="K99">
        <v>64.599999999999994</v>
      </c>
      <c r="L99">
        <v>30.25</v>
      </c>
      <c r="M99">
        <v>5.14</v>
      </c>
      <c r="N99">
        <v>1.88</v>
      </c>
      <c r="O99" t="s">
        <v>125</v>
      </c>
      <c r="P99">
        <v>62</v>
      </c>
    </row>
    <row r="100" spans="1:16" x14ac:dyDescent="0.3">
      <c r="A100" t="s">
        <v>105</v>
      </c>
      <c r="B100" t="s">
        <v>18</v>
      </c>
      <c r="C100" t="s">
        <v>151</v>
      </c>
      <c r="D100">
        <v>2.76</v>
      </c>
      <c r="E100">
        <v>8.33</v>
      </c>
      <c r="F100">
        <v>104</v>
      </c>
      <c r="G100">
        <v>1786</v>
      </c>
      <c r="H100">
        <v>71.400000000000006</v>
      </c>
      <c r="I100">
        <v>20363.7</v>
      </c>
      <c r="J100">
        <v>21001.599999999999</v>
      </c>
      <c r="K100">
        <v>53.1</v>
      </c>
      <c r="L100">
        <v>40.78</v>
      </c>
      <c r="M100">
        <v>6.11</v>
      </c>
      <c r="N100">
        <v>4.0199999999999996</v>
      </c>
      <c r="O100" t="s">
        <v>123</v>
      </c>
      <c r="P100">
        <v>21.7</v>
      </c>
    </row>
    <row r="101" spans="1:16" x14ac:dyDescent="0.3">
      <c r="A101" t="s">
        <v>106</v>
      </c>
      <c r="B101" t="s">
        <v>5</v>
      </c>
      <c r="C101" t="s">
        <v>150</v>
      </c>
      <c r="D101">
        <v>1.5</v>
      </c>
      <c r="E101">
        <v>30</v>
      </c>
      <c r="F101">
        <v>733</v>
      </c>
      <c r="G101">
        <v>2426</v>
      </c>
      <c r="H101">
        <v>70.599999999999994</v>
      </c>
      <c r="I101">
        <v>20848.2</v>
      </c>
      <c r="J101">
        <v>22851.7</v>
      </c>
      <c r="K101">
        <v>61.78</v>
      </c>
      <c r="L101">
        <v>29.68</v>
      </c>
      <c r="M101">
        <v>8.5299999999999994</v>
      </c>
      <c r="N101">
        <v>0.36</v>
      </c>
      <c r="O101" t="s">
        <v>132</v>
      </c>
      <c r="P101">
        <v>19.399999999999999</v>
      </c>
    </row>
    <row r="102" spans="1:16" x14ac:dyDescent="0.3">
      <c r="A102" t="s">
        <v>107</v>
      </c>
      <c r="B102" t="s">
        <v>18</v>
      </c>
      <c r="C102" t="s">
        <v>144</v>
      </c>
      <c r="D102">
        <v>2.72</v>
      </c>
      <c r="E102">
        <v>10.45</v>
      </c>
      <c r="F102">
        <v>339</v>
      </c>
      <c r="G102">
        <v>1895</v>
      </c>
      <c r="H102">
        <v>69.2</v>
      </c>
      <c r="I102">
        <v>20150.3</v>
      </c>
      <c r="J102">
        <v>19205.400000000001</v>
      </c>
      <c r="K102">
        <v>43.92</v>
      </c>
      <c r="L102">
        <v>41.22</v>
      </c>
      <c r="M102">
        <v>14.86</v>
      </c>
      <c r="N102">
        <v>0.14000000000000001</v>
      </c>
      <c r="O102" t="s">
        <v>126</v>
      </c>
      <c r="P102">
        <v>43</v>
      </c>
    </row>
    <row r="103" spans="1:16" x14ac:dyDescent="0.3">
      <c r="A103" t="s">
        <v>108</v>
      </c>
      <c r="B103" t="s">
        <v>5</v>
      </c>
      <c r="C103" t="s">
        <v>144</v>
      </c>
      <c r="F103">
        <v>68</v>
      </c>
      <c r="H103">
        <v>68.900000000000006</v>
      </c>
      <c r="I103">
        <v>19112.2</v>
      </c>
      <c r="J103">
        <v>18266.7</v>
      </c>
      <c r="K103">
        <v>54.45</v>
      </c>
      <c r="L103">
        <v>38.36</v>
      </c>
      <c r="M103">
        <v>7.19</v>
      </c>
      <c r="O103" t="s">
        <v>131</v>
      </c>
      <c r="P103">
        <v>110.8</v>
      </c>
    </row>
    <row r="104" spans="1:16" x14ac:dyDescent="0.3">
      <c r="A104" t="s">
        <v>109</v>
      </c>
      <c r="B104" t="s">
        <v>5</v>
      </c>
      <c r="C104" t="s">
        <v>150</v>
      </c>
      <c r="D104">
        <v>4.3</v>
      </c>
      <c r="E104">
        <v>5.88</v>
      </c>
      <c r="F104">
        <v>80</v>
      </c>
      <c r="G104">
        <v>3571</v>
      </c>
      <c r="H104">
        <v>66.400000000000006</v>
      </c>
      <c r="I104">
        <v>20466.7</v>
      </c>
      <c r="J104">
        <v>21825.4</v>
      </c>
      <c r="K104">
        <v>48.84</v>
      </c>
      <c r="L104">
        <v>40.090000000000003</v>
      </c>
      <c r="M104">
        <v>11.06</v>
      </c>
      <c r="N104">
        <v>2.2599999999999998</v>
      </c>
      <c r="O104" t="s">
        <v>119</v>
      </c>
      <c r="P104">
        <v>51.3</v>
      </c>
    </row>
    <row r="105" spans="1:16" x14ac:dyDescent="0.3">
      <c r="A105" t="s">
        <v>110</v>
      </c>
      <c r="B105" t="s">
        <v>18</v>
      </c>
      <c r="C105" t="s">
        <v>156</v>
      </c>
      <c r="D105">
        <v>2.2799999999999998</v>
      </c>
      <c r="E105">
        <v>8.57</v>
      </c>
      <c r="F105">
        <v>299</v>
      </c>
      <c r="G105">
        <v>3824</v>
      </c>
      <c r="H105">
        <v>72</v>
      </c>
      <c r="I105">
        <v>20480.7</v>
      </c>
      <c r="J105">
        <v>21458.3</v>
      </c>
      <c r="K105">
        <v>39.47</v>
      </c>
      <c r="L105">
        <v>43.06</v>
      </c>
      <c r="M105">
        <v>17.46</v>
      </c>
      <c r="N105">
        <v>1.1100000000000001</v>
      </c>
      <c r="O105" t="s">
        <v>120</v>
      </c>
      <c r="P105">
        <v>31.7</v>
      </c>
    </row>
    <row r="106" spans="1:16" x14ac:dyDescent="0.3">
      <c r="A106" t="s">
        <v>111</v>
      </c>
      <c r="B106" t="s">
        <v>13</v>
      </c>
      <c r="C106" t="s">
        <v>150</v>
      </c>
      <c r="F106">
        <v>131</v>
      </c>
      <c r="H106">
        <v>43.3</v>
      </c>
      <c r="I106">
        <v>11692.3</v>
      </c>
      <c r="J106">
        <v>10828.9</v>
      </c>
      <c r="K106">
        <v>44.17</v>
      </c>
      <c r="L106">
        <v>51.57</v>
      </c>
      <c r="M106">
        <v>4.26</v>
      </c>
      <c r="O106" t="s">
        <v>125</v>
      </c>
      <c r="P106">
        <v>12.9</v>
      </c>
    </row>
    <row r="107" spans="1:16" x14ac:dyDescent="0.3">
      <c r="A107" t="s">
        <v>112</v>
      </c>
      <c r="B107" t="s">
        <v>18</v>
      </c>
      <c r="C107" t="s">
        <v>158</v>
      </c>
      <c r="D107">
        <v>2.13</v>
      </c>
      <c r="E107">
        <v>18.75</v>
      </c>
      <c r="F107">
        <v>313</v>
      </c>
      <c r="G107">
        <v>3119</v>
      </c>
      <c r="H107">
        <v>71.8</v>
      </c>
      <c r="I107">
        <v>15309.3</v>
      </c>
      <c r="J107">
        <v>22717.9</v>
      </c>
      <c r="K107">
        <v>42.45</v>
      </c>
      <c r="L107">
        <v>44.74</v>
      </c>
      <c r="M107">
        <v>12.81</v>
      </c>
      <c r="N107">
        <v>0.5</v>
      </c>
      <c r="O107" t="s">
        <v>120</v>
      </c>
      <c r="P107">
        <v>25.7</v>
      </c>
    </row>
    <row r="108" spans="1:16" x14ac:dyDescent="0.3">
      <c r="A108" t="s">
        <v>113</v>
      </c>
      <c r="B108" t="s">
        <v>7</v>
      </c>
      <c r="D108">
        <v>2.73</v>
      </c>
      <c r="E108">
        <v>10</v>
      </c>
      <c r="F108">
        <v>85</v>
      </c>
      <c r="G108">
        <v>4664</v>
      </c>
      <c r="H108">
        <v>60.5</v>
      </c>
      <c r="I108">
        <v>15309.3</v>
      </c>
      <c r="J108">
        <v>15103.4</v>
      </c>
      <c r="K108">
        <v>40.840000000000003</v>
      </c>
      <c r="L108">
        <v>49.38</v>
      </c>
      <c r="M108">
        <v>9.7799999999999994</v>
      </c>
      <c r="N108">
        <v>0.27</v>
      </c>
      <c r="O108" t="s">
        <v>124</v>
      </c>
      <c r="P108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Datinew_fin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</dc:creator>
  <cp:lastModifiedBy>Gabriella</cp:lastModifiedBy>
  <dcterms:created xsi:type="dcterms:W3CDTF">2023-03-22T11:19:59Z</dcterms:created>
  <dcterms:modified xsi:type="dcterms:W3CDTF">2023-03-23T16:21:12Z</dcterms:modified>
</cp:coreProperties>
</file>