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2-23\Esercizi\"/>
    </mc:Choice>
  </mc:AlternateContent>
  <bookViews>
    <workbookView xWindow="0" yWindow="0" windowWidth="7296" windowHeight="7008" tabRatio="454" activeTab="1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G32" i="2"/>
  <c r="F32" i="2"/>
  <c r="F30" i="2"/>
  <c r="D29" i="2"/>
  <c r="B29" i="2"/>
  <c r="F26" i="2"/>
  <c r="F20" i="2"/>
  <c r="E19" i="2"/>
  <c r="E18" i="2"/>
  <c r="E17" i="2"/>
  <c r="D18" i="2"/>
  <c r="D17" i="2"/>
  <c r="B17" i="2"/>
  <c r="F15" i="2"/>
  <c r="E14" i="2"/>
  <c r="B14" i="2"/>
  <c r="G23" i="2"/>
  <c r="F22" i="2"/>
  <c r="F12" i="2"/>
  <c r="E11" i="2"/>
  <c r="E10" i="2" l="1"/>
  <c r="E8" i="2"/>
  <c r="D8" i="2"/>
  <c r="D7" i="2"/>
  <c r="E7" i="2" s="1"/>
  <c r="E5" i="2"/>
  <c r="E4" i="2"/>
  <c r="E3" i="2"/>
  <c r="D3" i="2"/>
</calcChain>
</file>

<file path=xl/sharedStrings.xml><?xml version="1.0" encoding="utf-8"?>
<sst xmlns="http://schemas.openxmlformats.org/spreadsheetml/2006/main" count="60" uniqueCount="46">
  <si>
    <t>pareti esterne</t>
  </si>
  <si>
    <t>ponti esterni</t>
  </si>
  <si>
    <t>pareti lato interno</t>
  </si>
  <si>
    <t>carico luci</t>
  </si>
  <si>
    <t>carico persone</t>
  </si>
  <si>
    <t>pareti trasparenti</t>
  </si>
  <si>
    <t>carico solare pareti esterne</t>
  </si>
  <si>
    <t>carico solare finestrature</t>
  </si>
  <si>
    <t>tipologia</t>
  </si>
  <si>
    <t>Superficie</t>
  </si>
  <si>
    <t>trasmittanza</t>
  </si>
  <si>
    <t>Diff temperatura</t>
  </si>
  <si>
    <t>superficie</t>
  </si>
  <si>
    <t>carico/superfice</t>
  </si>
  <si>
    <t>numero persone</t>
  </si>
  <si>
    <t>carico latente/sensibile</t>
  </si>
  <si>
    <t>flusso specifico</t>
  </si>
  <si>
    <t>differenza Tr/colore</t>
  </si>
  <si>
    <t>Irraggiamento</t>
  </si>
  <si>
    <t>tipo vetro/tende</t>
  </si>
  <si>
    <t>pareti esposte al sole</t>
  </si>
  <si>
    <t>DT</t>
  </si>
  <si>
    <t>flusso [W]</t>
  </si>
  <si>
    <t>pareti esposte al sole - effetto solare</t>
  </si>
  <si>
    <t>finestrature non esposte</t>
  </si>
  <si>
    <t>Gs</t>
  </si>
  <si>
    <t>finestrature esposte al sole</t>
  </si>
  <si>
    <t>persone</t>
  </si>
  <si>
    <t>n</t>
  </si>
  <si>
    <t>qs</t>
  </si>
  <si>
    <t>ql</t>
  </si>
  <si>
    <t>q sens</t>
  </si>
  <si>
    <t>q lat</t>
  </si>
  <si>
    <t>pav caldo</t>
  </si>
  <si>
    <t>soffitto non esposto</t>
  </si>
  <si>
    <t>soffitto esposto</t>
  </si>
  <si>
    <t>soffitto esposto effetto solare</t>
  </si>
  <si>
    <t>Dissipazioni</t>
  </si>
  <si>
    <t>contemporaneità</t>
  </si>
  <si>
    <t>potenza</t>
  </si>
  <si>
    <t>totali</t>
  </si>
  <si>
    <t>Luci</t>
  </si>
  <si>
    <t>S</t>
  </si>
  <si>
    <t>q/sup</t>
  </si>
  <si>
    <t>q</t>
  </si>
  <si>
    <t>pendenza retta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</si>
</sst>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20" sqref="D20"/>
    </sheetView>
  </sheetViews>
  <sheetFormatPr defaultRowHeight="14.4" x14ac:dyDescent="0.3"/>
  <cols>
    <col min="1" max="1" width="27.5546875" customWidth="1"/>
    <col min="2" max="2" width="15.5546875" customWidth="1"/>
    <col min="3" max="3" width="15.6640625" customWidth="1"/>
    <col min="4" max="4" width="18.5546875" customWidth="1"/>
  </cols>
  <sheetData>
    <row r="1" spans="1:4" x14ac:dyDescent="0.3">
      <c r="A1" t="s">
        <v>8</v>
      </c>
    </row>
    <row r="2" spans="1:4" x14ac:dyDescent="0.3">
      <c r="A2" t="s">
        <v>0</v>
      </c>
      <c r="B2" t="s">
        <v>9</v>
      </c>
      <c r="C2" t="s">
        <v>10</v>
      </c>
      <c r="D2" t="s">
        <v>11</v>
      </c>
    </row>
    <row r="3" spans="1:4" x14ac:dyDescent="0.3">
      <c r="A3" t="s">
        <v>1</v>
      </c>
      <c r="B3" t="s">
        <v>9</v>
      </c>
      <c r="C3" t="s">
        <v>10</v>
      </c>
      <c r="D3" t="s">
        <v>11</v>
      </c>
    </row>
    <row r="4" spans="1:4" x14ac:dyDescent="0.3">
      <c r="A4" t="s">
        <v>2</v>
      </c>
      <c r="B4" t="s">
        <v>9</v>
      </c>
      <c r="C4" t="s">
        <v>10</v>
      </c>
      <c r="D4" t="s">
        <v>11</v>
      </c>
    </row>
    <row r="5" spans="1:4" x14ac:dyDescent="0.3">
      <c r="A5" t="s">
        <v>3</v>
      </c>
      <c r="B5" t="s">
        <v>12</v>
      </c>
      <c r="C5" t="s">
        <v>13</v>
      </c>
    </row>
    <row r="6" spans="1:4" x14ac:dyDescent="0.3">
      <c r="A6" t="s">
        <v>4</v>
      </c>
      <c r="B6" t="s">
        <v>14</v>
      </c>
      <c r="C6" t="s">
        <v>15</v>
      </c>
    </row>
    <row r="7" spans="1:4" x14ac:dyDescent="0.3">
      <c r="A7" t="s">
        <v>5</v>
      </c>
      <c r="B7" t="s">
        <v>9</v>
      </c>
      <c r="C7" t="s">
        <v>16</v>
      </c>
    </row>
    <row r="9" spans="1:4" x14ac:dyDescent="0.3">
      <c r="A9" t="s">
        <v>6</v>
      </c>
      <c r="B9" t="s">
        <v>9</v>
      </c>
      <c r="C9" t="s">
        <v>10</v>
      </c>
      <c r="D9" t="s">
        <v>17</v>
      </c>
    </row>
    <row r="10" spans="1:4" x14ac:dyDescent="0.3">
      <c r="A10" t="s">
        <v>7</v>
      </c>
      <c r="B10" t="s">
        <v>9</v>
      </c>
      <c r="C10" t="s">
        <v>18</v>
      </c>
      <c r="D10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70" zoomScaleNormal="70" workbookViewId="0">
      <selection activeCell="K13" sqref="K13"/>
    </sheetView>
  </sheetViews>
  <sheetFormatPr defaultRowHeight="14.4" x14ac:dyDescent="0.3"/>
  <cols>
    <col min="1" max="1" width="36.5546875" customWidth="1"/>
  </cols>
  <sheetData>
    <row r="1" spans="1:7" x14ac:dyDescent="0.3">
      <c r="F1" s="2" t="s">
        <v>31</v>
      </c>
      <c r="G1" s="3" t="s">
        <v>32</v>
      </c>
    </row>
    <row r="2" spans="1:7" x14ac:dyDescent="0.3">
      <c r="B2" t="s">
        <v>12</v>
      </c>
      <c r="C2" t="s">
        <v>10</v>
      </c>
      <c r="D2" t="s">
        <v>21</v>
      </c>
      <c r="E2" t="s">
        <v>22</v>
      </c>
      <c r="F2" s="2"/>
      <c r="G2" s="3"/>
    </row>
    <row r="3" spans="1:7" x14ac:dyDescent="0.3">
      <c r="A3" t="s">
        <v>20</v>
      </c>
      <c r="B3">
        <v>7</v>
      </c>
      <c r="C3">
        <v>0.9</v>
      </c>
      <c r="D3">
        <f>(35-24)</f>
        <v>11</v>
      </c>
      <c r="E3">
        <f>B3*C3*D3</f>
        <v>69.3</v>
      </c>
      <c r="F3" s="2"/>
      <c r="G3" s="3"/>
    </row>
    <row r="4" spans="1:7" x14ac:dyDescent="0.3">
      <c r="A4" t="s">
        <v>23</v>
      </c>
      <c r="B4">
        <v>7</v>
      </c>
      <c r="C4">
        <v>0.9</v>
      </c>
      <c r="D4">
        <v>12</v>
      </c>
      <c r="E4">
        <f>B4*C4*D4</f>
        <v>75.599999999999994</v>
      </c>
      <c r="F4" s="2"/>
      <c r="G4" s="3"/>
    </row>
    <row r="5" spans="1:7" x14ac:dyDescent="0.3">
      <c r="E5">
        <f>SUM(E3:E4)</f>
        <v>144.89999999999998</v>
      </c>
      <c r="F5" s="2"/>
      <c r="G5" s="3"/>
    </row>
    <row r="6" spans="1:7" x14ac:dyDescent="0.3">
      <c r="F6" s="2"/>
      <c r="G6" s="3"/>
    </row>
    <row r="7" spans="1:7" x14ac:dyDescent="0.3">
      <c r="A7" t="s">
        <v>24</v>
      </c>
      <c r="B7">
        <v>3</v>
      </c>
      <c r="C7">
        <v>6.5</v>
      </c>
      <c r="D7">
        <f>(35-24)</f>
        <v>11</v>
      </c>
      <c r="E7">
        <f>B7*C7*D7</f>
        <v>214.5</v>
      </c>
      <c r="F7" s="2"/>
      <c r="G7" s="3"/>
    </row>
    <row r="8" spans="1:7" x14ac:dyDescent="0.3">
      <c r="A8" t="s">
        <v>26</v>
      </c>
      <c r="B8">
        <v>2</v>
      </c>
      <c r="C8">
        <v>6.5</v>
      </c>
      <c r="D8">
        <f>(35-24)</f>
        <v>11</v>
      </c>
      <c r="E8">
        <f>B8*C8*D8</f>
        <v>143</v>
      </c>
      <c r="F8" s="2"/>
      <c r="G8" s="3"/>
    </row>
    <row r="9" spans="1:7" x14ac:dyDescent="0.3">
      <c r="B9" t="s">
        <v>12</v>
      </c>
      <c r="C9" t="s">
        <v>25</v>
      </c>
      <c r="F9" s="2"/>
      <c r="G9" s="3"/>
    </row>
    <row r="10" spans="1:7" x14ac:dyDescent="0.3">
      <c r="B10">
        <v>2</v>
      </c>
      <c r="C10">
        <v>240</v>
      </c>
      <c r="E10">
        <f>B10*C10</f>
        <v>480</v>
      </c>
      <c r="F10" s="2"/>
      <c r="G10" s="3"/>
    </row>
    <row r="11" spans="1:7" x14ac:dyDescent="0.3">
      <c r="E11">
        <f>SUM(E7:E10)</f>
        <v>837.5</v>
      </c>
      <c r="F11" s="2"/>
      <c r="G11" s="3"/>
    </row>
    <row r="12" spans="1:7" x14ac:dyDescent="0.3">
      <c r="F12" s="2">
        <f>E5+E11</f>
        <v>982.4</v>
      </c>
      <c r="G12" s="3"/>
    </row>
    <row r="13" spans="1:7" x14ac:dyDescent="0.3">
      <c r="B13" t="s">
        <v>12</v>
      </c>
      <c r="F13" s="2"/>
      <c r="G13" s="3"/>
    </row>
    <row r="14" spans="1:7" x14ac:dyDescent="0.3">
      <c r="A14" t="s">
        <v>33</v>
      </c>
      <c r="B14">
        <f>6*15</f>
        <v>90</v>
      </c>
      <c r="C14">
        <v>0.8</v>
      </c>
      <c r="D14">
        <v>10</v>
      </c>
      <c r="E14">
        <f>B14*C14*D14</f>
        <v>720</v>
      </c>
      <c r="F14" s="2"/>
      <c r="G14" s="3"/>
    </row>
    <row r="15" spans="1:7" x14ac:dyDescent="0.3">
      <c r="F15" s="2">
        <f>E14</f>
        <v>720</v>
      </c>
      <c r="G15" s="3"/>
    </row>
    <row r="16" spans="1:7" x14ac:dyDescent="0.3">
      <c r="F16" s="2"/>
      <c r="G16" s="3"/>
    </row>
    <row r="17" spans="1:7" x14ac:dyDescent="0.3">
      <c r="A17" t="s">
        <v>34</v>
      </c>
      <c r="B17">
        <f>90-B18</f>
        <v>85</v>
      </c>
      <c r="C17">
        <v>0.9</v>
      </c>
      <c r="D17">
        <f>35-24</f>
        <v>11</v>
      </c>
      <c r="E17">
        <f>B17*C17*D17</f>
        <v>841.5</v>
      </c>
      <c r="F17" s="2"/>
      <c r="G17" s="3"/>
    </row>
    <row r="18" spans="1:7" x14ac:dyDescent="0.3">
      <c r="A18" t="s">
        <v>35</v>
      </c>
      <c r="B18">
        <v>5</v>
      </c>
      <c r="C18">
        <v>0.9</v>
      </c>
      <c r="D18">
        <f>35-24</f>
        <v>11</v>
      </c>
      <c r="E18">
        <f>B18*C18*D18</f>
        <v>49.5</v>
      </c>
      <c r="F18" s="2"/>
      <c r="G18" s="3"/>
    </row>
    <row r="19" spans="1:7" x14ac:dyDescent="0.3">
      <c r="A19" t="s">
        <v>36</v>
      </c>
      <c r="B19">
        <v>5</v>
      </c>
      <c r="C19">
        <v>0.9</v>
      </c>
      <c r="D19">
        <v>16</v>
      </c>
      <c r="E19">
        <f>B19*C19*D19</f>
        <v>72</v>
      </c>
      <c r="F19" s="2"/>
      <c r="G19" s="3"/>
    </row>
    <row r="20" spans="1:7" x14ac:dyDescent="0.3">
      <c r="F20" s="2">
        <f>SUM(E17:E19)</f>
        <v>963</v>
      </c>
      <c r="G20" s="3"/>
    </row>
    <row r="21" spans="1:7" x14ac:dyDescent="0.3">
      <c r="D21" t="s">
        <v>28</v>
      </c>
      <c r="F21" s="2"/>
      <c r="G21" s="3"/>
    </row>
    <row r="22" spans="1:7" x14ac:dyDescent="0.3">
      <c r="A22" t="s">
        <v>27</v>
      </c>
      <c r="B22" t="s">
        <v>29</v>
      </c>
      <c r="C22">
        <v>70</v>
      </c>
      <c r="D22">
        <v>8</v>
      </c>
      <c r="F22" s="2">
        <f>D22*C22</f>
        <v>560</v>
      </c>
      <c r="G22" s="3"/>
    </row>
    <row r="23" spans="1:7" x14ac:dyDescent="0.3">
      <c r="B23" t="s">
        <v>30</v>
      </c>
      <c r="C23">
        <v>50</v>
      </c>
      <c r="D23">
        <v>8</v>
      </c>
      <c r="F23" s="2"/>
      <c r="G23" s="3">
        <f>D23*C23</f>
        <v>400</v>
      </c>
    </row>
    <row r="24" spans="1:7" x14ac:dyDescent="0.3">
      <c r="F24" s="2"/>
      <c r="G24" s="3"/>
    </row>
    <row r="25" spans="1:7" x14ac:dyDescent="0.3">
      <c r="B25" t="s">
        <v>38</v>
      </c>
      <c r="C25" t="s">
        <v>39</v>
      </c>
      <c r="F25" s="2"/>
      <c r="G25" s="3"/>
    </row>
    <row r="26" spans="1:7" x14ac:dyDescent="0.3">
      <c r="A26" t="s">
        <v>37</v>
      </c>
      <c r="B26">
        <v>0.75</v>
      </c>
      <c r="C26">
        <v>1500</v>
      </c>
      <c r="F26" s="2">
        <f>B26*C26</f>
        <v>1125</v>
      </c>
      <c r="G26" s="3"/>
    </row>
    <row r="27" spans="1:7" x14ac:dyDescent="0.3">
      <c r="F27" s="2"/>
      <c r="G27" s="3"/>
    </row>
    <row r="28" spans="1:7" x14ac:dyDescent="0.3">
      <c r="B28" t="s">
        <v>42</v>
      </c>
      <c r="C28" t="s">
        <v>43</v>
      </c>
      <c r="D28" t="s">
        <v>44</v>
      </c>
      <c r="F28" s="2"/>
      <c r="G28" s="3"/>
    </row>
    <row r="29" spans="1:7" x14ac:dyDescent="0.3">
      <c r="A29" t="s">
        <v>41</v>
      </c>
      <c r="B29">
        <f>15*6</f>
        <v>90</v>
      </c>
      <c r="C29">
        <v>10</v>
      </c>
      <c r="D29">
        <f>B29*C29</f>
        <v>900</v>
      </c>
      <c r="F29" s="2"/>
      <c r="G29" s="3"/>
    </row>
    <row r="30" spans="1:7" x14ac:dyDescent="0.3">
      <c r="F30" s="2">
        <f>D29</f>
        <v>900</v>
      </c>
      <c r="G30" s="3"/>
    </row>
    <row r="31" spans="1:7" x14ac:dyDescent="0.3">
      <c r="F31" s="2"/>
      <c r="G31" s="3"/>
    </row>
    <row r="32" spans="1:7" x14ac:dyDescent="0.3">
      <c r="A32" s="1" t="s">
        <v>40</v>
      </c>
      <c r="B32" s="1"/>
      <c r="C32" s="1"/>
      <c r="D32" s="1"/>
      <c r="E32" s="1"/>
      <c r="F32" s="1">
        <f>SUM(F2:F30)</f>
        <v>5250.4</v>
      </c>
      <c r="G32" s="1">
        <f>SUM(G2:G30)</f>
        <v>400</v>
      </c>
    </row>
    <row r="35" spans="1:6" x14ac:dyDescent="0.3">
      <c r="A35" t="s">
        <v>45</v>
      </c>
      <c r="F35">
        <f>F32/(F32+G32)</f>
        <v>0.92920855160696592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2023-05-11T08:28:41Z</dcterms:created>
  <dcterms:modified xsi:type="dcterms:W3CDTF">2023-05-15T12:42:51Z</dcterms:modified>
</cp:coreProperties>
</file>