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ola Rossi\Desktop\"/>
    </mc:Choice>
  </mc:AlternateContent>
  <xr:revisionPtr revIDLastSave="0" documentId="13_ncr:1_{2B6A1DDD-61D9-49FE-BCBE-79A7037BF395}" xr6:coauthVersionLast="47" xr6:coauthVersionMax="47" xr10:uidLastSave="{00000000-0000-0000-0000-000000000000}"/>
  <bookViews>
    <workbookView xWindow="-120" yWindow="-120" windowWidth="20730" windowHeight="11160" xr2:uid="{90958158-E176-4FB8-9028-B13CD752D2A9}"/>
  </bookViews>
  <sheets>
    <sheet name="Soluzion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3" i="2" l="1"/>
  <c r="C42" i="2"/>
  <c r="C41" i="2"/>
  <c r="C40" i="2"/>
  <c r="E21" i="2"/>
  <c r="C37" i="2"/>
  <c r="C29" i="2"/>
  <c r="D29" i="2" s="1"/>
  <c r="C15" i="2"/>
  <c r="C25" i="2"/>
  <c r="D25" i="2" s="1"/>
  <c r="D37" i="2" s="1"/>
  <c r="B21" i="2"/>
  <c r="B8" i="2"/>
  <c r="B10" i="2" s="1"/>
  <c r="C21" i="2" l="1"/>
  <c r="E37" i="2" s="1"/>
  <c r="C16" i="2"/>
  <c r="C36" i="2"/>
</calcChain>
</file>

<file path=xl/sharedStrings.xml><?xml version="1.0" encoding="utf-8"?>
<sst xmlns="http://schemas.openxmlformats.org/spreadsheetml/2006/main" count="35" uniqueCount="29">
  <si>
    <t>crediti 31/12</t>
  </si>
  <si>
    <t>imp.differite</t>
  </si>
  <si>
    <t>TUIR</t>
  </si>
  <si>
    <t xml:space="preserve">Cespiti 1/1 </t>
  </si>
  <si>
    <t>fondo 31/12 pre-accantonamento</t>
  </si>
  <si>
    <t>Vincoli</t>
  </si>
  <si>
    <t>5% crediti</t>
  </si>
  <si>
    <t>0,5% crediti</t>
  </si>
  <si>
    <t>fondo post accantonamento</t>
  </si>
  <si>
    <t>accontamento ammesso</t>
  </si>
  <si>
    <t>Risultato ante-imposte</t>
  </si>
  <si>
    <t>variazioni permanenti</t>
  </si>
  <si>
    <t>CE</t>
  </si>
  <si>
    <t>Tuir</t>
  </si>
  <si>
    <t>Variazioni temporanee</t>
  </si>
  <si>
    <t>plusvalenza</t>
  </si>
  <si>
    <t>imp.anticipate</t>
  </si>
  <si>
    <t>Compensi amministratori</t>
  </si>
  <si>
    <t>ricavi non imponibili</t>
  </si>
  <si>
    <t>risultato di competenza</t>
  </si>
  <si>
    <t>imposte di competenza</t>
  </si>
  <si>
    <t>svalutazione crediti</t>
  </si>
  <si>
    <t xml:space="preserve">Manutenzioni e riparazioni </t>
  </si>
  <si>
    <t>Risultato Imponibile</t>
  </si>
  <si>
    <t>Imposte Correnti</t>
  </si>
  <si>
    <t>Risultato Ante Imposte</t>
  </si>
  <si>
    <t>Imposte Differite</t>
  </si>
  <si>
    <t>Imposte Anticipato</t>
  </si>
  <si>
    <t>Risultato netto d'esercizio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</si>
</sst>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1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3" fontId="0" fillId="0" borderId="0" xfId="0" applyNumberFormat="1"/>
    <xf numFmtId="171" fontId="0" fillId="0" borderId="0" xfId="1" applyNumberFormat="1" applyFont="1"/>
    <xf numFmtId="171" fontId="0" fillId="0" borderId="0" xfId="0" applyNumberFormat="1"/>
    <xf numFmtId="0" fontId="2" fillId="0" borderId="0" xfId="0" applyFont="1"/>
    <xf numFmtId="0" fontId="3" fillId="0" borderId="0" xfId="0" applyFont="1"/>
    <xf numFmtId="171" fontId="3" fillId="0" borderId="0" xfId="0" applyNumberFormat="1" applyFont="1"/>
    <xf numFmtId="3" fontId="3" fillId="0" borderId="0" xfId="0" applyNumberFormat="1" applyFont="1"/>
    <xf numFmtId="171" fontId="3" fillId="0" borderId="0" xfId="1" applyNumberFormat="1" applyFont="1"/>
    <xf numFmtId="0" fontId="4" fillId="0" borderId="0" xfId="0" applyFont="1"/>
    <xf numFmtId="171" fontId="4" fillId="0" borderId="0" xfId="1" applyNumberFormat="1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B8CEE-DC71-4A30-B766-017273F70000}">
  <dimension ref="A1:E43"/>
  <sheetViews>
    <sheetView tabSelected="1" topLeftCell="A27" workbookViewId="0">
      <selection activeCell="G35" sqref="G35"/>
    </sheetView>
  </sheetViews>
  <sheetFormatPr defaultRowHeight="15" x14ac:dyDescent="0.25"/>
  <cols>
    <col min="1" max="1" width="31.140625" bestFit="1" customWidth="1"/>
    <col min="2" max="2" width="13.28515625" bestFit="1" customWidth="1"/>
    <col min="3" max="3" width="11.5703125" bestFit="1" customWidth="1"/>
    <col min="4" max="4" width="14.7109375" customWidth="1"/>
    <col min="5" max="5" width="13.7109375" customWidth="1"/>
  </cols>
  <sheetData>
    <row r="1" spans="1:3" x14ac:dyDescent="0.25">
      <c r="A1" t="s">
        <v>3</v>
      </c>
      <c r="B1" s="2">
        <v>1440000</v>
      </c>
    </row>
    <row r="2" spans="1:3" x14ac:dyDescent="0.25">
      <c r="A2" t="s">
        <v>0</v>
      </c>
      <c r="B2" s="2">
        <v>890000</v>
      </c>
    </row>
    <row r="3" spans="1:3" x14ac:dyDescent="0.25">
      <c r="A3" t="s">
        <v>4</v>
      </c>
      <c r="B3" s="1">
        <v>42000</v>
      </c>
    </row>
    <row r="5" spans="1:3" x14ac:dyDescent="0.25">
      <c r="A5" t="s">
        <v>5</v>
      </c>
    </row>
    <row r="6" spans="1:3" x14ac:dyDescent="0.25">
      <c r="A6" t="s">
        <v>7</v>
      </c>
      <c r="B6" s="1">
        <v>4460</v>
      </c>
    </row>
    <row r="7" spans="1:3" x14ac:dyDescent="0.25">
      <c r="A7" t="s">
        <v>6</v>
      </c>
      <c r="B7" s="1">
        <v>44500</v>
      </c>
    </row>
    <row r="8" spans="1:3" x14ac:dyDescent="0.25">
      <c r="A8" t="s">
        <v>8</v>
      </c>
      <c r="B8" s="1">
        <f>B3+B6</f>
        <v>46460</v>
      </c>
    </row>
    <row r="10" spans="1:3" x14ac:dyDescent="0.25">
      <c r="A10" s="5" t="s">
        <v>9</v>
      </c>
      <c r="B10" s="7">
        <f>B6-(B8-B7)</f>
        <v>2500</v>
      </c>
    </row>
    <row r="12" spans="1:3" x14ac:dyDescent="0.25">
      <c r="A12" t="s">
        <v>10</v>
      </c>
      <c r="C12" s="2">
        <v>702000</v>
      </c>
    </row>
    <row r="13" spans="1:3" x14ac:dyDescent="0.25">
      <c r="A13" s="5" t="s">
        <v>11</v>
      </c>
      <c r="C13" s="2"/>
    </row>
    <row r="14" spans="1:3" x14ac:dyDescent="0.25">
      <c r="A14" t="s">
        <v>18</v>
      </c>
      <c r="C14" s="2">
        <v>42750</v>
      </c>
    </row>
    <row r="15" spans="1:3" x14ac:dyDescent="0.25">
      <c r="A15" s="5" t="s">
        <v>19</v>
      </c>
      <c r="C15" s="8">
        <f>C12-C14</f>
        <v>659250</v>
      </c>
    </row>
    <row r="16" spans="1:3" x14ac:dyDescent="0.25">
      <c r="A16" s="9" t="s">
        <v>20</v>
      </c>
      <c r="B16" s="9"/>
      <c r="C16" s="10">
        <f>27.5%*C15</f>
        <v>181293.75000000003</v>
      </c>
    </row>
    <row r="17" spans="1:5" x14ac:dyDescent="0.25">
      <c r="D17" t="s">
        <v>16</v>
      </c>
      <c r="E17" t="s">
        <v>1</v>
      </c>
    </row>
    <row r="18" spans="1:5" x14ac:dyDescent="0.25">
      <c r="A18" s="5" t="s">
        <v>14</v>
      </c>
    </row>
    <row r="19" spans="1:5" x14ac:dyDescent="0.25">
      <c r="A19" s="4" t="s">
        <v>15</v>
      </c>
    </row>
    <row r="20" spans="1:5" x14ac:dyDescent="0.25">
      <c r="A20" t="s">
        <v>12</v>
      </c>
      <c r="B20">
        <v>15000</v>
      </c>
    </row>
    <row r="21" spans="1:5" x14ac:dyDescent="0.25">
      <c r="A21" t="s">
        <v>13</v>
      </c>
      <c r="B21">
        <f>1/5*B20</f>
        <v>3000</v>
      </c>
      <c r="C21">
        <f>-B20+B21</f>
        <v>-12000</v>
      </c>
      <c r="E21">
        <f>-27.5%*C21</f>
        <v>3300.0000000000005</v>
      </c>
    </row>
    <row r="23" spans="1:5" x14ac:dyDescent="0.25">
      <c r="A23" t="s">
        <v>17</v>
      </c>
    </row>
    <row r="24" spans="1:5" x14ac:dyDescent="0.25">
      <c r="A24" t="s">
        <v>12</v>
      </c>
      <c r="B24" s="1">
        <v>1800</v>
      </c>
    </row>
    <row r="25" spans="1:5" x14ac:dyDescent="0.25">
      <c r="A25" t="s">
        <v>2</v>
      </c>
      <c r="B25">
        <v>0</v>
      </c>
      <c r="C25" s="1">
        <f>B24-B25</f>
        <v>1800</v>
      </c>
      <c r="D25">
        <f>27.5%*C25</f>
        <v>495.00000000000006</v>
      </c>
    </row>
    <row r="27" spans="1:5" x14ac:dyDescent="0.25">
      <c r="A27" t="s">
        <v>21</v>
      </c>
    </row>
    <row r="28" spans="1:5" x14ac:dyDescent="0.25">
      <c r="A28" t="s">
        <v>12</v>
      </c>
      <c r="B28">
        <v>5300</v>
      </c>
    </row>
    <row r="29" spans="1:5" x14ac:dyDescent="0.25">
      <c r="A29" t="s">
        <v>2</v>
      </c>
      <c r="B29">
        <v>2500</v>
      </c>
      <c r="C29">
        <f>B28-B29</f>
        <v>2800</v>
      </c>
      <c r="D29">
        <f>27.5%*C29</f>
        <v>770.00000000000011</v>
      </c>
    </row>
    <row r="31" spans="1:5" x14ac:dyDescent="0.25">
      <c r="A31" t="s">
        <v>22</v>
      </c>
    </row>
    <row r="32" spans="1:5" x14ac:dyDescent="0.25">
      <c r="A32" t="s">
        <v>12</v>
      </c>
      <c r="B32" s="1">
        <v>52200</v>
      </c>
    </row>
    <row r="33" spans="1:5" x14ac:dyDescent="0.25">
      <c r="A33" t="s">
        <v>13</v>
      </c>
      <c r="B33">
        <v>72000</v>
      </c>
    </row>
    <row r="34" spans="1:5" x14ac:dyDescent="0.25">
      <c r="C34">
        <v>0</v>
      </c>
    </row>
    <row r="36" spans="1:5" x14ac:dyDescent="0.25">
      <c r="A36" t="s">
        <v>23</v>
      </c>
      <c r="C36" s="3">
        <f>C15+C21+C25+C34</f>
        <v>649050</v>
      </c>
    </row>
    <row r="37" spans="1:5" x14ac:dyDescent="0.25">
      <c r="A37" s="5" t="s">
        <v>24</v>
      </c>
      <c r="B37" s="5"/>
      <c r="C37" s="6">
        <f>27.5%*C36</f>
        <v>178488.75</v>
      </c>
      <c r="D37" s="8">
        <f>SUM(D19:D36)</f>
        <v>1265.0000000000002</v>
      </c>
      <c r="E37" s="8">
        <f>SUM(E19:E36)</f>
        <v>3300.0000000000005</v>
      </c>
    </row>
    <row r="39" spans="1:5" x14ac:dyDescent="0.25">
      <c r="A39" s="5" t="s">
        <v>25</v>
      </c>
      <c r="B39" s="5"/>
      <c r="C39" s="5"/>
      <c r="D39" s="8">
        <v>702000</v>
      </c>
    </row>
    <row r="40" spans="1:5" x14ac:dyDescent="0.25">
      <c r="A40" s="5" t="s">
        <v>24</v>
      </c>
      <c r="B40" s="5"/>
      <c r="C40" s="8">
        <f>-C37</f>
        <v>-178488.75</v>
      </c>
      <c r="D40" s="5"/>
    </row>
    <row r="41" spans="1:5" x14ac:dyDescent="0.25">
      <c r="A41" s="5" t="s">
        <v>26</v>
      </c>
      <c r="B41" s="5"/>
      <c r="C41" s="8">
        <f>-E37</f>
        <v>-3300.0000000000005</v>
      </c>
      <c r="D41" s="5"/>
    </row>
    <row r="42" spans="1:5" x14ac:dyDescent="0.25">
      <c r="A42" s="5" t="s">
        <v>27</v>
      </c>
      <c r="B42" s="5"/>
      <c r="C42" s="8">
        <f>D37</f>
        <v>1265.0000000000002</v>
      </c>
      <c r="D42" s="5"/>
    </row>
    <row r="43" spans="1:5" x14ac:dyDescent="0.25">
      <c r="A43" s="5" t="s">
        <v>28</v>
      </c>
      <c r="B43" s="5"/>
      <c r="C43" s="5"/>
      <c r="D43" s="6">
        <f>D39+C40+C41+C42</f>
        <v>521476.25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Soluzione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Rossi</dc:creator>
  <cp:lastModifiedBy>Paola Rossi</cp:lastModifiedBy>
  <dcterms:created xsi:type="dcterms:W3CDTF">2023-05-20T21:05:43Z</dcterms:created>
  <dcterms:modified xsi:type="dcterms:W3CDTF">2023-05-21T09:58:01Z</dcterms:modified>
</cp:coreProperties>
</file>