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olò\Desktop\IMPIANTI\3.Coclee\"/>
    </mc:Choice>
  </mc:AlternateContent>
  <xr:revisionPtr revIDLastSave="0" documentId="13_ncr:1_{431632DB-42C1-4F9E-96D1-402B8166DA52}" xr6:coauthVersionLast="47" xr6:coauthVersionMax="47" xr10:uidLastSave="{00000000-0000-0000-0000-000000000000}"/>
  <bookViews>
    <workbookView xWindow="-108" yWindow="-108" windowWidth="23256" windowHeight="12456" xr2:uid="{9C894146-B877-4D88-A09B-48233379CFE9}"/>
  </bookViews>
  <sheets>
    <sheet name="Coclea calda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1" i="1" l="1"/>
  <c r="D4" i="1"/>
  <c r="D5" i="1" s="1"/>
  <c r="D6" i="1" s="1"/>
  <c r="D13" i="1" l="1"/>
  <c r="D17" i="1" l="1"/>
  <c r="D18" i="1" s="1"/>
  <c r="D22" i="1" l="1"/>
</calcChain>
</file>

<file path=xl/sharedStrings.xml><?xml version="1.0" encoding="utf-8"?>
<sst xmlns="http://schemas.openxmlformats.org/spreadsheetml/2006/main" count="54" uniqueCount="43">
  <si>
    <t>Potenza al focolare</t>
  </si>
  <si>
    <t>[kW]</t>
  </si>
  <si>
    <t>Rendimento di combustione</t>
  </si>
  <si>
    <t>[-]</t>
  </si>
  <si>
    <t>potere calorifico inferiore legno</t>
  </si>
  <si>
    <t>[kWh/kg]</t>
  </si>
  <si>
    <t>portata di pellet</t>
  </si>
  <si>
    <t>[kg/s]</t>
  </si>
  <si>
    <t>[kg/h]</t>
  </si>
  <si>
    <t>Q</t>
  </si>
  <si>
    <t>Potenzialità di trasporto</t>
  </si>
  <si>
    <t>[t/h]</t>
  </si>
  <si>
    <t>Materiale trasportato</t>
  </si>
  <si>
    <t>pellet</t>
  </si>
  <si>
    <t>γ</t>
  </si>
  <si>
    <t>Peso specifico apparente</t>
  </si>
  <si>
    <r>
      <t>[kg/m</t>
    </r>
    <r>
      <rPr>
        <vertAlign val="super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]</t>
    </r>
  </si>
  <si>
    <t>D</t>
  </si>
  <si>
    <t>Diametro della Coclea</t>
  </si>
  <si>
    <t>[m]</t>
  </si>
  <si>
    <t>p</t>
  </si>
  <si>
    <t>coefficiente di riempimento</t>
  </si>
  <si>
    <t>n</t>
  </si>
  <si>
    <t>velocità di rotazione</t>
  </si>
  <si>
    <t>[rpm]</t>
  </si>
  <si>
    <t>L</t>
  </si>
  <si>
    <t>lunghezza di trasporto</t>
  </si>
  <si>
    <t>M</t>
  </si>
  <si>
    <t>Momento resistente</t>
  </si>
  <si>
    <t>[N*m]</t>
  </si>
  <si>
    <t>P</t>
  </si>
  <si>
    <t>Potenza assorbita dalla resistenza meccanica</t>
  </si>
  <si>
    <t>altezza di sollevamento</t>
  </si>
  <si>
    <t>potenza fornita per il sollevamento</t>
  </si>
  <si>
    <t>η</t>
  </si>
  <si>
    <t>Rendimento meccanico</t>
  </si>
  <si>
    <t>Potenza totale assorbita</t>
  </si>
  <si>
    <t>Diametro esterno della tubazione</t>
  </si>
  <si>
    <t>spessore della tubazione</t>
  </si>
  <si>
    <t>coefficiente di resistenza A</t>
  </si>
  <si>
    <t>Coefficiente resistenza B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</si>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</sst>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61894-E060-4A06-BD26-EB605A00D294}">
  <dimension ref="A1:D22"/>
  <sheetViews>
    <sheetView tabSelected="1" topLeftCell="A9" zoomScale="160" zoomScaleNormal="160" workbookViewId="0">
      <selection activeCell="F19" sqref="F19"/>
    </sheetView>
  </sheetViews>
  <sheetFormatPr defaultRowHeight="14.4" x14ac:dyDescent="0.3"/>
  <cols>
    <col min="1" max="1" width="9.109375" style="1"/>
    <col min="2" max="2" width="41.33203125" bestFit="1" customWidth="1"/>
    <col min="3" max="3" width="9.109375" style="1"/>
    <col min="4" max="4" width="9.109375" style="2"/>
  </cols>
  <sheetData>
    <row r="1" spans="1:4" x14ac:dyDescent="0.3">
      <c r="B1" t="s">
        <v>0</v>
      </c>
      <c r="C1" s="1" t="s">
        <v>1</v>
      </c>
      <c r="D1" s="2">
        <v>900</v>
      </c>
    </row>
    <row r="2" spans="1:4" x14ac:dyDescent="0.3">
      <c r="B2" t="s">
        <v>2</v>
      </c>
      <c r="C2" s="1" t="s">
        <v>3</v>
      </c>
      <c r="D2" s="2">
        <v>0.9</v>
      </c>
    </row>
    <row r="3" spans="1:4" x14ac:dyDescent="0.3">
      <c r="B3" t="s">
        <v>4</v>
      </c>
      <c r="C3" s="1" t="s">
        <v>5</v>
      </c>
      <c r="D3" s="2">
        <v>4.5999999999999996</v>
      </c>
    </row>
    <row r="4" spans="1:4" x14ac:dyDescent="0.3">
      <c r="B4" t="s">
        <v>6</v>
      </c>
      <c r="C4" s="1" t="s">
        <v>7</v>
      </c>
      <c r="D4" s="3">
        <f>+D1/D3/3600</f>
        <v>5.4347826086956527E-2</v>
      </c>
    </row>
    <row r="5" spans="1:4" x14ac:dyDescent="0.3">
      <c r="C5" s="1" t="s">
        <v>8</v>
      </c>
      <c r="D5" s="4">
        <f>+D4*3600</f>
        <v>195.6521739130435</v>
      </c>
    </row>
    <row r="6" spans="1:4" x14ac:dyDescent="0.3">
      <c r="A6" s="1" t="s">
        <v>9</v>
      </c>
      <c r="B6" t="s">
        <v>10</v>
      </c>
      <c r="C6" s="1" t="s">
        <v>11</v>
      </c>
      <c r="D6" s="3">
        <f>+D5/1000</f>
        <v>0.19565217391304349</v>
      </c>
    </row>
    <row r="7" spans="1:4" x14ac:dyDescent="0.3">
      <c r="B7" t="s">
        <v>12</v>
      </c>
      <c r="D7" s="2" t="s">
        <v>13</v>
      </c>
    </row>
    <row r="8" spans="1:4" ht="16.2" x14ac:dyDescent="0.3">
      <c r="A8" s="5" t="s">
        <v>14</v>
      </c>
      <c r="B8" t="s">
        <v>15</v>
      </c>
      <c r="C8" s="1" t="s">
        <v>16</v>
      </c>
      <c r="D8" s="2">
        <v>650</v>
      </c>
    </row>
    <row r="9" spans="1:4" x14ac:dyDescent="0.3">
      <c r="A9" s="5"/>
      <c r="B9" t="s">
        <v>37</v>
      </c>
      <c r="C9" s="1" t="s">
        <v>19</v>
      </c>
      <c r="D9" s="2">
        <v>0.08</v>
      </c>
    </row>
    <row r="10" spans="1:4" x14ac:dyDescent="0.3">
      <c r="A10" s="5"/>
      <c r="B10" t="s">
        <v>38</v>
      </c>
      <c r="C10" s="1" t="s">
        <v>19</v>
      </c>
      <c r="D10" s="2">
        <v>4.0000000000000001E-3</v>
      </c>
    </row>
    <row r="11" spans="1:4" x14ac:dyDescent="0.3">
      <c r="A11" s="1" t="s">
        <v>17</v>
      </c>
      <c r="B11" t="s">
        <v>18</v>
      </c>
      <c r="C11" s="1" t="s">
        <v>19</v>
      </c>
      <c r="D11" s="3">
        <f>+D9-2*D10</f>
        <v>7.2000000000000008E-2</v>
      </c>
    </row>
    <row r="12" spans="1:4" x14ac:dyDescent="0.3">
      <c r="A12" s="1" t="s">
        <v>20</v>
      </c>
      <c r="B12" t="s">
        <v>21</v>
      </c>
      <c r="C12" s="1" t="s">
        <v>3</v>
      </c>
      <c r="D12" s="6">
        <v>0.3</v>
      </c>
    </row>
    <row r="13" spans="1:4" x14ac:dyDescent="0.3">
      <c r="A13" s="1" t="s">
        <v>22</v>
      </c>
      <c r="B13" t="s">
        <v>23</v>
      </c>
      <c r="C13" s="1" t="s">
        <v>24</v>
      </c>
      <c r="D13" s="6">
        <f>4*D6/0.06/D12/PI()/D8/D11^3</f>
        <v>57.044193626924326</v>
      </c>
    </row>
    <row r="14" spans="1:4" x14ac:dyDescent="0.3">
      <c r="A14" s="1" t="s">
        <v>41</v>
      </c>
      <c r="B14" t="s">
        <v>39</v>
      </c>
      <c r="C14" s="1" t="s">
        <v>3</v>
      </c>
      <c r="D14" s="2">
        <v>3.3000000000000002E-2</v>
      </c>
    </row>
    <row r="15" spans="1:4" x14ac:dyDescent="0.3">
      <c r="A15" s="1" t="s">
        <v>42</v>
      </c>
      <c r="B15" t="s">
        <v>40</v>
      </c>
      <c r="C15" s="1" t="s">
        <v>3</v>
      </c>
      <c r="D15" s="2">
        <v>0.8</v>
      </c>
    </row>
    <row r="16" spans="1:4" x14ac:dyDescent="0.3">
      <c r="A16" s="1" t="s">
        <v>25</v>
      </c>
      <c r="B16" t="s">
        <v>26</v>
      </c>
      <c r="C16" s="1" t="s">
        <v>19</v>
      </c>
      <c r="D16" s="2">
        <v>2</v>
      </c>
    </row>
    <row r="17" spans="1:4" x14ac:dyDescent="0.3">
      <c r="A17" s="1" t="s">
        <v>27</v>
      </c>
      <c r="B17" t="s">
        <v>28</v>
      </c>
      <c r="C17" s="1" t="s">
        <v>29</v>
      </c>
      <c r="D17" s="7">
        <f>2.86*(D14+D15*(D6/D13)*(1000/60))*D16*9.81</f>
        <v>4.4178558580392719</v>
      </c>
    </row>
    <row r="18" spans="1:4" x14ac:dyDescent="0.3">
      <c r="A18" s="1" t="s">
        <v>30</v>
      </c>
      <c r="B18" t="s">
        <v>31</v>
      </c>
      <c r="C18" s="1" t="s">
        <v>1</v>
      </c>
      <c r="D18" s="3">
        <f>+D17*D13/60*2*PI()/1000</f>
        <v>2.6390742263062369E-2</v>
      </c>
    </row>
    <row r="19" spans="1:4" x14ac:dyDescent="0.3">
      <c r="A19" s="5"/>
      <c r="B19" t="s">
        <v>32</v>
      </c>
      <c r="C19" s="1" t="s">
        <v>19</v>
      </c>
      <c r="D19" s="7">
        <v>0</v>
      </c>
    </row>
    <row r="20" spans="1:4" x14ac:dyDescent="0.3">
      <c r="A20" s="5"/>
      <c r="B20" t="s">
        <v>33</v>
      </c>
      <c r="C20" s="1" t="s">
        <v>1</v>
      </c>
      <c r="D20" s="8">
        <f>+PI()*(D11^2)*D19*D13*D11*9.81*D8*D12/(4*60)</f>
        <v>0</v>
      </c>
    </row>
    <row r="21" spans="1:4" x14ac:dyDescent="0.3">
      <c r="A21" s="5" t="s">
        <v>34</v>
      </c>
      <c r="B21" t="s">
        <v>35</v>
      </c>
      <c r="C21" s="1" t="s">
        <v>3</v>
      </c>
      <c r="D21" s="7">
        <v>0.96</v>
      </c>
    </row>
    <row r="22" spans="1:4" x14ac:dyDescent="0.3">
      <c r="B22" t="s">
        <v>36</v>
      </c>
      <c r="C22" s="1" t="s">
        <v>1</v>
      </c>
      <c r="D22" s="3">
        <f>+(D18+D20)/D21</f>
        <v>2.7490356524023301E-2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Coclea caldaia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BOSCOLO MARCO</dc:creator>
  <cp:lastModifiedBy>COLUSSI NICOLÒ [IN1500396]</cp:lastModifiedBy>
  <dcterms:created xsi:type="dcterms:W3CDTF">2024-10-22T08:52:08Z</dcterms:created>
  <dcterms:modified xsi:type="dcterms:W3CDTF">2025-02-24T09:32:08Z</dcterms:modified>
</cp:coreProperties>
</file>