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dericamarini/Desktop/Lavoro/Università desk/Programmazione e controllo/Caso Mozart/"/>
    </mc:Choice>
  </mc:AlternateContent>
  <xr:revisionPtr revIDLastSave="0" documentId="8_{B084F185-D9AA-8443-A810-A309D2F079B3}" xr6:coauthVersionLast="47" xr6:coauthVersionMax="47" xr10:uidLastSave="{00000000-0000-0000-0000-000000000000}"/>
  <bookViews>
    <workbookView xWindow="4300" yWindow="2700" windowWidth="27640" windowHeight="16940" xr2:uid="{0231012E-0A2B-CC4B-950E-1F621FEAF32E}"/>
  </bookViews>
  <sheets>
    <sheet name="All. 12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7" i="1" l="1"/>
  <c r="C147" i="1"/>
  <c r="G146" i="1"/>
  <c r="D146" i="1"/>
  <c r="H146" i="1" s="1"/>
  <c r="H145" i="1"/>
  <c r="G145" i="1"/>
  <c r="I145" i="1" s="1"/>
  <c r="E145" i="1"/>
  <c r="H144" i="1"/>
  <c r="G144" i="1"/>
  <c r="I144" i="1" s="1"/>
  <c r="E144" i="1"/>
  <c r="H143" i="1"/>
  <c r="I143" i="1" s="1"/>
  <c r="G143" i="1"/>
  <c r="E143" i="1"/>
  <c r="H142" i="1"/>
  <c r="G142" i="1"/>
  <c r="I142" i="1" s="1"/>
  <c r="E142" i="1"/>
  <c r="I141" i="1"/>
  <c r="H141" i="1"/>
  <c r="G141" i="1"/>
  <c r="E141" i="1"/>
  <c r="H140" i="1"/>
  <c r="G140" i="1"/>
  <c r="I140" i="1" s="1"/>
  <c r="E140" i="1"/>
  <c r="H139" i="1"/>
  <c r="I139" i="1" s="1"/>
  <c r="G139" i="1"/>
  <c r="E139" i="1"/>
  <c r="H138" i="1"/>
  <c r="G138" i="1"/>
  <c r="I138" i="1" s="1"/>
  <c r="E138" i="1"/>
  <c r="I137" i="1"/>
  <c r="H137" i="1"/>
  <c r="G137" i="1"/>
  <c r="E137" i="1"/>
  <c r="H136" i="1"/>
  <c r="G136" i="1"/>
  <c r="I136" i="1" s="1"/>
  <c r="E136" i="1"/>
  <c r="H135" i="1"/>
  <c r="H147" i="1" s="1"/>
  <c r="G135" i="1"/>
  <c r="G147" i="1" s="1"/>
  <c r="E135" i="1"/>
  <c r="H133" i="1"/>
  <c r="G133" i="1"/>
  <c r="I133" i="1" s="1"/>
  <c r="D133" i="1"/>
  <c r="C133" i="1"/>
  <c r="E133" i="1" s="1"/>
  <c r="H130" i="1"/>
  <c r="G130" i="1"/>
  <c r="D130" i="1"/>
  <c r="C130" i="1"/>
  <c r="I129" i="1"/>
  <c r="E129" i="1"/>
  <c r="I128" i="1"/>
  <c r="E128" i="1"/>
  <c r="I127" i="1"/>
  <c r="E127" i="1"/>
  <c r="I126" i="1"/>
  <c r="E126" i="1"/>
  <c r="I125" i="1"/>
  <c r="E125" i="1"/>
  <c r="I124" i="1"/>
  <c r="I130" i="1" s="1"/>
  <c r="E124" i="1"/>
  <c r="I123" i="1"/>
  <c r="E123" i="1"/>
  <c r="E130" i="1" s="1"/>
  <c r="D122" i="1"/>
  <c r="D131" i="1" s="1"/>
  <c r="D149" i="1" s="1"/>
  <c r="I121" i="1"/>
  <c r="H121" i="1"/>
  <c r="G121" i="1"/>
  <c r="E121" i="1"/>
  <c r="I120" i="1"/>
  <c r="H120" i="1"/>
  <c r="G120" i="1"/>
  <c r="E120" i="1"/>
  <c r="H119" i="1"/>
  <c r="G119" i="1"/>
  <c r="I119" i="1" s="1"/>
  <c r="E119" i="1"/>
  <c r="H118" i="1"/>
  <c r="G118" i="1"/>
  <c r="I118" i="1" s="1"/>
  <c r="E118" i="1"/>
  <c r="I117" i="1"/>
  <c r="H117" i="1"/>
  <c r="G117" i="1"/>
  <c r="E117" i="1"/>
  <c r="H116" i="1"/>
  <c r="I116" i="1" s="1"/>
  <c r="G116" i="1"/>
  <c r="E116" i="1"/>
  <c r="H115" i="1"/>
  <c r="G115" i="1"/>
  <c r="I115" i="1" s="1"/>
  <c r="E115" i="1"/>
  <c r="H114" i="1"/>
  <c r="G114" i="1"/>
  <c r="I114" i="1" s="1"/>
  <c r="E114" i="1"/>
  <c r="I113" i="1"/>
  <c r="H113" i="1"/>
  <c r="G113" i="1"/>
  <c r="E113" i="1"/>
  <c r="H112" i="1"/>
  <c r="I112" i="1" s="1"/>
  <c r="G112" i="1"/>
  <c r="E112" i="1"/>
  <c r="H111" i="1"/>
  <c r="G111" i="1"/>
  <c r="I111" i="1" s="1"/>
  <c r="E111" i="1"/>
  <c r="H110" i="1"/>
  <c r="G110" i="1"/>
  <c r="I110" i="1" s="1"/>
  <c r="E110" i="1"/>
  <c r="I109" i="1"/>
  <c r="H109" i="1"/>
  <c r="G109" i="1"/>
  <c r="E109" i="1"/>
  <c r="H108" i="1"/>
  <c r="I108" i="1" s="1"/>
  <c r="G108" i="1"/>
  <c r="E108" i="1"/>
  <c r="H107" i="1"/>
  <c r="G107" i="1"/>
  <c r="I107" i="1" s="1"/>
  <c r="E107" i="1"/>
  <c r="H106" i="1"/>
  <c r="G106" i="1"/>
  <c r="I106" i="1" s="1"/>
  <c r="E106" i="1"/>
  <c r="I105" i="1"/>
  <c r="H105" i="1"/>
  <c r="G105" i="1"/>
  <c r="E105" i="1"/>
  <c r="H104" i="1"/>
  <c r="I104" i="1" s="1"/>
  <c r="G104" i="1"/>
  <c r="E104" i="1"/>
  <c r="H103" i="1"/>
  <c r="G103" i="1"/>
  <c r="I103" i="1" s="1"/>
  <c r="E103" i="1"/>
  <c r="H102" i="1"/>
  <c r="G102" i="1"/>
  <c r="I102" i="1" s="1"/>
  <c r="E102" i="1"/>
  <c r="I101" i="1"/>
  <c r="H101" i="1"/>
  <c r="G101" i="1"/>
  <c r="E101" i="1"/>
  <c r="H100" i="1"/>
  <c r="I100" i="1" s="1"/>
  <c r="G100" i="1"/>
  <c r="E100" i="1"/>
  <c r="H99" i="1"/>
  <c r="G99" i="1"/>
  <c r="I99" i="1" s="1"/>
  <c r="E99" i="1"/>
  <c r="H98" i="1"/>
  <c r="G98" i="1"/>
  <c r="I98" i="1" s="1"/>
  <c r="E98" i="1"/>
  <c r="I97" i="1"/>
  <c r="H97" i="1"/>
  <c r="G97" i="1"/>
  <c r="E97" i="1"/>
  <c r="H96" i="1"/>
  <c r="I96" i="1" s="1"/>
  <c r="G96" i="1"/>
  <c r="E96" i="1"/>
  <c r="H95" i="1"/>
  <c r="G95" i="1"/>
  <c r="I95" i="1" s="1"/>
  <c r="E95" i="1"/>
  <c r="H94" i="1"/>
  <c r="G94" i="1"/>
  <c r="I94" i="1" s="1"/>
  <c r="E94" i="1"/>
  <c r="I93" i="1"/>
  <c r="H93" i="1"/>
  <c r="G93" i="1"/>
  <c r="E93" i="1"/>
  <c r="H92" i="1"/>
  <c r="I92" i="1" s="1"/>
  <c r="G92" i="1"/>
  <c r="E92" i="1"/>
  <c r="H91" i="1"/>
  <c r="G91" i="1"/>
  <c r="I91" i="1" s="1"/>
  <c r="E91" i="1"/>
  <c r="H90" i="1"/>
  <c r="G90" i="1"/>
  <c r="I90" i="1" s="1"/>
  <c r="E90" i="1"/>
  <c r="I89" i="1"/>
  <c r="H89" i="1"/>
  <c r="G89" i="1"/>
  <c r="E89" i="1"/>
  <c r="H88" i="1"/>
  <c r="I88" i="1" s="1"/>
  <c r="G88" i="1"/>
  <c r="E88" i="1"/>
  <c r="H87" i="1"/>
  <c r="G87" i="1"/>
  <c r="I87" i="1" s="1"/>
  <c r="E87" i="1"/>
  <c r="H86" i="1"/>
  <c r="G86" i="1"/>
  <c r="I86" i="1" s="1"/>
  <c r="E86" i="1"/>
  <c r="I85" i="1"/>
  <c r="H85" i="1"/>
  <c r="G85" i="1"/>
  <c r="E85" i="1"/>
  <c r="H84" i="1"/>
  <c r="I84" i="1" s="1"/>
  <c r="G84" i="1"/>
  <c r="E84" i="1"/>
  <c r="H83" i="1"/>
  <c r="G83" i="1"/>
  <c r="I83" i="1" s="1"/>
  <c r="E83" i="1"/>
  <c r="H82" i="1"/>
  <c r="G82" i="1"/>
  <c r="I82" i="1" s="1"/>
  <c r="E82" i="1"/>
  <c r="I81" i="1"/>
  <c r="H81" i="1"/>
  <c r="G81" i="1"/>
  <c r="E81" i="1"/>
  <c r="H80" i="1"/>
  <c r="I80" i="1" s="1"/>
  <c r="G80" i="1"/>
  <c r="E80" i="1"/>
  <c r="H79" i="1"/>
  <c r="G79" i="1"/>
  <c r="I79" i="1" s="1"/>
  <c r="E79" i="1"/>
  <c r="H78" i="1"/>
  <c r="G78" i="1"/>
  <c r="I78" i="1" s="1"/>
  <c r="E78" i="1"/>
  <c r="I77" i="1"/>
  <c r="H77" i="1"/>
  <c r="G77" i="1"/>
  <c r="E77" i="1"/>
  <c r="H76" i="1"/>
  <c r="I76" i="1" s="1"/>
  <c r="G76" i="1"/>
  <c r="E76" i="1"/>
  <c r="H75" i="1"/>
  <c r="G75" i="1"/>
  <c r="I75" i="1" s="1"/>
  <c r="E75" i="1"/>
  <c r="H74" i="1"/>
  <c r="G74" i="1"/>
  <c r="I74" i="1" s="1"/>
  <c r="E74" i="1"/>
  <c r="I73" i="1"/>
  <c r="H73" i="1"/>
  <c r="G73" i="1"/>
  <c r="E73" i="1"/>
  <c r="H72" i="1"/>
  <c r="I72" i="1" s="1"/>
  <c r="G72" i="1"/>
  <c r="E72" i="1"/>
  <c r="H71" i="1"/>
  <c r="G71" i="1"/>
  <c r="I71" i="1" s="1"/>
  <c r="E71" i="1"/>
  <c r="H70" i="1"/>
  <c r="G70" i="1"/>
  <c r="I70" i="1" s="1"/>
  <c r="E70" i="1"/>
  <c r="I69" i="1"/>
  <c r="H69" i="1"/>
  <c r="G69" i="1"/>
  <c r="E69" i="1"/>
  <c r="H68" i="1"/>
  <c r="I68" i="1" s="1"/>
  <c r="G68" i="1"/>
  <c r="E68" i="1"/>
  <c r="H67" i="1"/>
  <c r="G67" i="1"/>
  <c r="I67" i="1" s="1"/>
  <c r="E67" i="1"/>
  <c r="H66" i="1"/>
  <c r="G66" i="1"/>
  <c r="I66" i="1" s="1"/>
  <c r="E66" i="1"/>
  <c r="I65" i="1"/>
  <c r="H65" i="1"/>
  <c r="G65" i="1"/>
  <c r="E65" i="1"/>
  <c r="H64" i="1"/>
  <c r="I64" i="1" s="1"/>
  <c r="G64" i="1"/>
  <c r="E64" i="1"/>
  <c r="H63" i="1"/>
  <c r="G63" i="1"/>
  <c r="I63" i="1" s="1"/>
  <c r="E63" i="1"/>
  <c r="H62" i="1"/>
  <c r="G62" i="1"/>
  <c r="I62" i="1" s="1"/>
  <c r="E62" i="1"/>
  <c r="I61" i="1"/>
  <c r="H61" i="1"/>
  <c r="G61" i="1"/>
  <c r="E61" i="1"/>
  <c r="H60" i="1"/>
  <c r="I60" i="1" s="1"/>
  <c r="G60" i="1"/>
  <c r="E60" i="1"/>
  <c r="H59" i="1"/>
  <c r="G59" i="1"/>
  <c r="I59" i="1" s="1"/>
  <c r="E59" i="1"/>
  <c r="H58" i="1"/>
  <c r="G58" i="1"/>
  <c r="I58" i="1" s="1"/>
  <c r="E58" i="1"/>
  <c r="I57" i="1"/>
  <c r="H57" i="1"/>
  <c r="G57" i="1"/>
  <c r="E57" i="1"/>
  <c r="H56" i="1"/>
  <c r="I56" i="1" s="1"/>
  <c r="G56" i="1"/>
  <c r="E56" i="1"/>
  <c r="H55" i="1"/>
  <c r="G55" i="1"/>
  <c r="I55" i="1" s="1"/>
  <c r="E55" i="1"/>
  <c r="H54" i="1"/>
  <c r="G54" i="1"/>
  <c r="I54" i="1" s="1"/>
  <c r="E54" i="1"/>
  <c r="H53" i="1"/>
  <c r="E53" i="1"/>
  <c r="D53" i="1"/>
  <c r="C53" i="1"/>
  <c r="C122" i="1" s="1"/>
  <c r="C131" i="1" s="1"/>
  <c r="C149" i="1" s="1"/>
  <c r="H52" i="1"/>
  <c r="I52" i="1" s="1"/>
  <c r="G52" i="1"/>
  <c r="E52" i="1"/>
  <c r="H51" i="1"/>
  <c r="G51" i="1"/>
  <c r="I51" i="1" s="1"/>
  <c r="E51" i="1"/>
  <c r="I50" i="1"/>
  <c r="H50" i="1"/>
  <c r="G50" i="1"/>
  <c r="E50" i="1"/>
  <c r="H49" i="1"/>
  <c r="G49" i="1"/>
  <c r="I49" i="1" s="1"/>
  <c r="E49" i="1"/>
  <c r="H48" i="1"/>
  <c r="I48" i="1" s="1"/>
  <c r="G48" i="1"/>
  <c r="E48" i="1"/>
  <c r="H47" i="1"/>
  <c r="G47" i="1"/>
  <c r="I47" i="1" s="1"/>
  <c r="E47" i="1"/>
  <c r="I46" i="1"/>
  <c r="H46" i="1"/>
  <c r="G46" i="1"/>
  <c r="E46" i="1"/>
  <c r="H45" i="1"/>
  <c r="G45" i="1"/>
  <c r="I45" i="1" s="1"/>
  <c r="E45" i="1"/>
  <c r="H44" i="1"/>
  <c r="I44" i="1" s="1"/>
  <c r="G44" i="1"/>
  <c r="E44" i="1"/>
  <c r="H43" i="1"/>
  <c r="G43" i="1"/>
  <c r="I43" i="1" s="1"/>
  <c r="E43" i="1"/>
  <c r="I42" i="1"/>
  <c r="H42" i="1"/>
  <c r="G42" i="1"/>
  <c r="E42" i="1"/>
  <c r="H41" i="1"/>
  <c r="G41" i="1"/>
  <c r="I41" i="1" s="1"/>
  <c r="E41" i="1"/>
  <c r="H40" i="1"/>
  <c r="I40" i="1" s="1"/>
  <c r="G40" i="1"/>
  <c r="E40" i="1"/>
  <c r="H39" i="1"/>
  <c r="G39" i="1"/>
  <c r="I39" i="1" s="1"/>
  <c r="E39" i="1"/>
  <c r="I38" i="1"/>
  <c r="H38" i="1"/>
  <c r="G38" i="1"/>
  <c r="E38" i="1"/>
  <c r="H37" i="1"/>
  <c r="G37" i="1"/>
  <c r="I37" i="1" s="1"/>
  <c r="E37" i="1"/>
  <c r="H36" i="1"/>
  <c r="I36" i="1" s="1"/>
  <c r="G36" i="1"/>
  <c r="E36" i="1"/>
  <c r="H35" i="1"/>
  <c r="G35" i="1"/>
  <c r="I35" i="1" s="1"/>
  <c r="E35" i="1"/>
  <c r="I34" i="1"/>
  <c r="H34" i="1"/>
  <c r="G34" i="1"/>
  <c r="E34" i="1"/>
  <c r="H33" i="1"/>
  <c r="G33" i="1"/>
  <c r="I33" i="1" s="1"/>
  <c r="E33" i="1"/>
  <c r="H32" i="1"/>
  <c r="I32" i="1" s="1"/>
  <c r="G32" i="1"/>
  <c r="E32" i="1"/>
  <c r="H31" i="1"/>
  <c r="G31" i="1"/>
  <c r="I31" i="1" s="1"/>
  <c r="E31" i="1"/>
  <c r="I30" i="1"/>
  <c r="H30" i="1"/>
  <c r="G30" i="1"/>
  <c r="E30" i="1"/>
  <c r="H29" i="1"/>
  <c r="G29" i="1"/>
  <c r="I29" i="1" s="1"/>
  <c r="E29" i="1"/>
  <c r="H28" i="1"/>
  <c r="I28" i="1" s="1"/>
  <c r="G28" i="1"/>
  <c r="E28" i="1"/>
  <c r="H27" i="1"/>
  <c r="G27" i="1"/>
  <c r="I27" i="1" s="1"/>
  <c r="E27" i="1"/>
  <c r="I26" i="1"/>
  <c r="H26" i="1"/>
  <c r="G26" i="1"/>
  <c r="E26" i="1"/>
  <c r="H25" i="1"/>
  <c r="G25" i="1"/>
  <c r="I25" i="1" s="1"/>
  <c r="E25" i="1"/>
  <c r="H24" i="1"/>
  <c r="I24" i="1" s="1"/>
  <c r="G24" i="1"/>
  <c r="E24" i="1"/>
  <c r="H23" i="1"/>
  <c r="G23" i="1"/>
  <c r="I23" i="1" s="1"/>
  <c r="E23" i="1"/>
  <c r="I22" i="1"/>
  <c r="H22" i="1"/>
  <c r="G22" i="1"/>
  <c r="E22" i="1"/>
  <c r="H21" i="1"/>
  <c r="G21" i="1"/>
  <c r="I21" i="1" s="1"/>
  <c r="E21" i="1"/>
  <c r="H20" i="1"/>
  <c r="I20" i="1" s="1"/>
  <c r="G20" i="1"/>
  <c r="E20" i="1"/>
  <c r="H19" i="1"/>
  <c r="G19" i="1"/>
  <c r="I19" i="1" s="1"/>
  <c r="E19" i="1"/>
  <c r="I18" i="1"/>
  <c r="H18" i="1"/>
  <c r="G18" i="1"/>
  <c r="E18" i="1"/>
  <c r="H17" i="1"/>
  <c r="G17" i="1"/>
  <c r="I17" i="1" s="1"/>
  <c r="E17" i="1"/>
  <c r="H16" i="1"/>
  <c r="I16" i="1" s="1"/>
  <c r="G16" i="1"/>
  <c r="E16" i="1"/>
  <c r="H15" i="1"/>
  <c r="G15" i="1"/>
  <c r="I15" i="1" s="1"/>
  <c r="E15" i="1"/>
  <c r="I14" i="1"/>
  <c r="H14" i="1"/>
  <c r="G14" i="1"/>
  <c r="E14" i="1"/>
  <c r="H13" i="1"/>
  <c r="G13" i="1"/>
  <c r="I13" i="1" s="1"/>
  <c r="E13" i="1"/>
  <c r="H12" i="1"/>
  <c r="I12" i="1" s="1"/>
  <c r="G12" i="1"/>
  <c r="E12" i="1"/>
  <c r="H11" i="1"/>
  <c r="G11" i="1"/>
  <c r="I11" i="1" s="1"/>
  <c r="E11" i="1"/>
  <c r="I10" i="1"/>
  <c r="H10" i="1"/>
  <c r="G10" i="1"/>
  <c r="E10" i="1"/>
  <c r="H9" i="1"/>
  <c r="G9" i="1"/>
  <c r="I9" i="1" s="1"/>
  <c r="E9" i="1"/>
  <c r="H8" i="1"/>
  <c r="I8" i="1" s="1"/>
  <c r="G8" i="1"/>
  <c r="E8" i="1"/>
  <c r="H7" i="1"/>
  <c r="H122" i="1" s="1"/>
  <c r="H131" i="1" s="1"/>
  <c r="G7" i="1"/>
  <c r="I7" i="1" s="1"/>
  <c r="E7" i="1"/>
  <c r="E122" i="1" s="1"/>
  <c r="E131" i="1" l="1"/>
  <c r="H149" i="1"/>
  <c r="I146" i="1"/>
  <c r="E146" i="1"/>
  <c r="E147" i="1" s="1"/>
  <c r="I135" i="1"/>
  <c r="I147" i="1" s="1"/>
  <c r="G53" i="1"/>
  <c r="I53" i="1" s="1"/>
  <c r="I122" i="1" s="1"/>
  <c r="I131" i="1" s="1"/>
  <c r="I149" i="1" s="1"/>
  <c r="G122" i="1" l="1"/>
  <c r="G131" i="1" s="1"/>
  <c r="G149" i="1" s="1"/>
  <c r="E149" i="1"/>
</calcChain>
</file>

<file path=xl/sharedStrings.xml><?xml version="1.0" encoding="utf-8"?>
<sst xmlns="http://schemas.openxmlformats.org/spreadsheetml/2006/main" count="149" uniqueCount="134">
  <si>
    <t>All. 12 - Dati stima vendite per agente</t>
  </si>
  <si>
    <t>Preconsuntivo (N)</t>
  </si>
  <si>
    <t>Budget (N+1)</t>
  </si>
  <si>
    <t>Fatturato Molle</t>
  </si>
  <si>
    <t>Fatturato Poliuretano</t>
  </si>
  <si>
    <t>FatturatoTotale</t>
  </si>
  <si>
    <t>Agente 1</t>
  </si>
  <si>
    <t>Agente 2</t>
  </si>
  <si>
    <t>Agente 3</t>
  </si>
  <si>
    <t>Agente 4</t>
  </si>
  <si>
    <t>Agente 5</t>
  </si>
  <si>
    <t>Agente 6</t>
  </si>
  <si>
    <t>Agente 7</t>
  </si>
  <si>
    <t>Agente 8</t>
  </si>
  <si>
    <t>Agente 9</t>
  </si>
  <si>
    <t>Agente 10</t>
  </si>
  <si>
    <t>Agente 11</t>
  </si>
  <si>
    <t>Agente 12</t>
  </si>
  <si>
    <t>Agente 13</t>
  </si>
  <si>
    <t>Agente 14</t>
  </si>
  <si>
    <t>Agente 15</t>
  </si>
  <si>
    <t>Agente 16</t>
  </si>
  <si>
    <t>Agente 17</t>
  </si>
  <si>
    <t>Agente 18</t>
  </si>
  <si>
    <t>Agente 19</t>
  </si>
  <si>
    <t>Agente 20</t>
  </si>
  <si>
    <t>Agente 21</t>
  </si>
  <si>
    <t>Agente 22</t>
  </si>
  <si>
    <t>Agente 23</t>
  </si>
  <si>
    <t>Agente 24</t>
  </si>
  <si>
    <t>Agente 25</t>
  </si>
  <si>
    <t>Agente 26</t>
  </si>
  <si>
    <t>Agente 27</t>
  </si>
  <si>
    <t>Agente 28</t>
  </si>
  <si>
    <t>Agente 29</t>
  </si>
  <si>
    <t>Agente 30</t>
  </si>
  <si>
    <t>Agente 31</t>
  </si>
  <si>
    <t>Agente 32</t>
  </si>
  <si>
    <t>Agente 33</t>
  </si>
  <si>
    <t>Agente 34</t>
  </si>
  <si>
    <t>Agente 35</t>
  </si>
  <si>
    <t>Agente 36</t>
  </si>
  <si>
    <t>Agente 37</t>
  </si>
  <si>
    <t>Agente 38</t>
  </si>
  <si>
    <t>Agente 39</t>
  </si>
  <si>
    <t>Agente 40</t>
  </si>
  <si>
    <t>Agente 41</t>
  </si>
  <si>
    <t>Agente 42</t>
  </si>
  <si>
    <t>Agente 43</t>
  </si>
  <si>
    <t>Agente 44</t>
  </si>
  <si>
    <t>Agente 45</t>
  </si>
  <si>
    <t>Agente 46</t>
  </si>
  <si>
    <t>Agente 47</t>
  </si>
  <si>
    <t>Agente 48</t>
  </si>
  <si>
    <t>Agente 49</t>
  </si>
  <si>
    <t>Agente 50</t>
  </si>
  <si>
    <t>Agente 51</t>
  </si>
  <si>
    <t>Agente 52</t>
  </si>
  <si>
    <t>Agente 53</t>
  </si>
  <si>
    <t>Agente 54</t>
  </si>
  <si>
    <t>Agente 55</t>
  </si>
  <si>
    <t>Agente 56</t>
  </si>
  <si>
    <t>Agente 57</t>
  </si>
  <si>
    <t>Agente 58</t>
  </si>
  <si>
    <t>Agente 59</t>
  </si>
  <si>
    <t>Agente 60</t>
  </si>
  <si>
    <t>Agente 61</t>
  </si>
  <si>
    <t>Agente 62</t>
  </si>
  <si>
    <t>Agente 63</t>
  </si>
  <si>
    <t>Agente 64</t>
  </si>
  <si>
    <t>Agente 65</t>
  </si>
  <si>
    <t>Agente 66</t>
  </si>
  <si>
    <t>Agente 67</t>
  </si>
  <si>
    <t>Agente 68</t>
  </si>
  <si>
    <t>Agente 69</t>
  </si>
  <si>
    <t>Agente 70</t>
  </si>
  <si>
    <t>Agente 71</t>
  </si>
  <si>
    <t>Agente 72</t>
  </si>
  <si>
    <t>Agente 73</t>
  </si>
  <si>
    <t>Agente 74</t>
  </si>
  <si>
    <t>Agente 75</t>
  </si>
  <si>
    <t>Agente 76</t>
  </si>
  <si>
    <t>Agente 77</t>
  </si>
  <si>
    <t>Agente 78</t>
  </si>
  <si>
    <t>Agente 79</t>
  </si>
  <si>
    <t>Agente 80</t>
  </si>
  <si>
    <t>Agente 81</t>
  </si>
  <si>
    <t>Agente 82</t>
  </si>
  <si>
    <t>Agente 83</t>
  </si>
  <si>
    <t>Agente 84</t>
  </si>
  <si>
    <t>Agente 85</t>
  </si>
  <si>
    <t>Agente 86</t>
  </si>
  <si>
    <t>Agente 87</t>
  </si>
  <si>
    <t>Agente 88</t>
  </si>
  <si>
    <t>Agente 89</t>
  </si>
  <si>
    <t>Agente 90</t>
  </si>
  <si>
    <t>Agente 91</t>
  </si>
  <si>
    <t>Agente 92</t>
  </si>
  <si>
    <t>Agente 93</t>
  </si>
  <si>
    <t>Agente 94</t>
  </si>
  <si>
    <t>Agente 95</t>
  </si>
  <si>
    <t>Agente 96</t>
  </si>
  <si>
    <t>Agente 97</t>
  </si>
  <si>
    <t>Agente 98</t>
  </si>
  <si>
    <t>Agente 99</t>
  </si>
  <si>
    <t>Agente 100</t>
  </si>
  <si>
    <t>Agente 101</t>
  </si>
  <si>
    <t>Agente 102</t>
  </si>
  <si>
    <t>Agente 103</t>
  </si>
  <si>
    <t>Agente 104</t>
  </si>
  <si>
    <t>Agente 105</t>
  </si>
  <si>
    <t>Agente 106</t>
  </si>
  <si>
    <t>Agente 107</t>
  </si>
  <si>
    <t>Agente 108</t>
  </si>
  <si>
    <t>Agente 109</t>
  </si>
  <si>
    <t>Agente 110</t>
  </si>
  <si>
    <t>Agente 111</t>
  </si>
  <si>
    <t>Agente 112</t>
  </si>
  <si>
    <t>Agente 113</t>
  </si>
  <si>
    <t>Agente 114</t>
  </si>
  <si>
    <t>Agente 115</t>
  </si>
  <si>
    <t>Totale vecchi agenti (N)</t>
  </si>
  <si>
    <t>Agente 116</t>
  </si>
  <si>
    <t>Agente 117</t>
  </si>
  <si>
    <t>Agente 118</t>
  </si>
  <si>
    <t>Agente 119</t>
  </si>
  <si>
    <t>Agente 120</t>
  </si>
  <si>
    <t>Agente 121</t>
  </si>
  <si>
    <t>Agente 122</t>
  </si>
  <si>
    <t>Totale nuovi agenti (N+1)</t>
  </si>
  <si>
    <t>Totale canale tradizionale</t>
  </si>
  <si>
    <t>Totale canale televendite</t>
  </si>
  <si>
    <t>Totale canale GDO</t>
  </si>
  <si>
    <t>Totale azienda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</si>
</sst>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-&quot;€&quot;\ * #,##0_-;\-&quot;€&quot;\ * #,##0_-;_-&quot;€&quot;\ * &quot;-&quot;??_-;_-@_-"/>
  </numFmts>
  <fonts count="5" x14ac:knownFonts="1">
    <font>
      <sz val="10"/>
      <name val="Arial"/>
    </font>
    <font>
      <sz val="12"/>
      <name val="PT Sans Narrow"/>
      <family val="2"/>
      <charset val="204"/>
    </font>
    <font>
      <b/>
      <sz val="12"/>
      <name val="PT Sans Narrow"/>
      <family val="2"/>
      <charset val="204"/>
    </font>
    <font>
      <sz val="10"/>
      <name val="Arial"/>
      <family val="2"/>
    </font>
    <font>
      <b/>
      <sz val="12"/>
      <color theme="4"/>
      <name val="PT Sans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4D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165" fontId="1" fillId="4" borderId="0" xfId="1" applyNumberFormat="1" applyFont="1" applyFill="1" applyBorder="1" applyAlignment="1">
      <alignment horizontal="center" vertical="center"/>
    </xf>
    <xf numFmtId="165" fontId="1" fillId="0" borderId="14" xfId="1" applyNumberFormat="1" applyFont="1" applyBorder="1" applyAlignment="1">
      <alignment horizontal="center" vertical="center"/>
    </xf>
    <xf numFmtId="165" fontId="1" fillId="0" borderId="6" xfId="1" applyNumberFormat="1" applyFont="1" applyBorder="1" applyAlignment="1">
      <alignment horizontal="center" vertical="center"/>
    </xf>
    <xf numFmtId="165" fontId="1" fillId="0" borderId="0" xfId="1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165" fontId="1" fillId="4" borderId="0" xfId="1" applyNumberFormat="1" applyFont="1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165" fontId="4" fillId="0" borderId="11" xfId="1" applyNumberFormat="1" applyFont="1" applyBorder="1" applyAlignment="1">
      <alignment vertical="center"/>
    </xf>
    <xf numFmtId="165" fontId="4" fillId="0" borderId="12" xfId="1" applyNumberFormat="1" applyFont="1" applyBorder="1" applyAlignment="1">
      <alignment vertical="center"/>
    </xf>
    <xf numFmtId="165" fontId="4" fillId="0" borderId="10" xfId="1" applyNumberFormat="1" applyFont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1" fillId="4" borderId="6" xfId="1" applyNumberFormat="1" applyFont="1" applyFill="1" applyBorder="1" applyAlignment="1">
      <alignment vertical="center"/>
    </xf>
    <xf numFmtId="0" fontId="2" fillId="5" borderId="16" xfId="0" applyFont="1" applyFill="1" applyBorder="1" applyAlignment="1">
      <alignment vertical="center"/>
    </xf>
    <xf numFmtId="165" fontId="2" fillId="5" borderId="11" xfId="1" applyNumberFormat="1" applyFont="1" applyFill="1" applyBorder="1" applyAlignment="1">
      <alignment vertical="center"/>
    </xf>
    <xf numFmtId="165" fontId="2" fillId="5" borderId="12" xfId="1" applyNumberFormat="1" applyFont="1" applyFill="1" applyBorder="1" applyAlignment="1">
      <alignment vertical="center"/>
    </xf>
    <xf numFmtId="165" fontId="2" fillId="5" borderId="10" xfId="1" applyNumberFormat="1" applyFont="1" applyFill="1" applyBorder="1" applyAlignment="1">
      <alignment vertical="center"/>
    </xf>
    <xf numFmtId="165" fontId="1" fillId="0" borderId="14" xfId="1" applyNumberFormat="1" applyFont="1" applyBorder="1" applyAlignment="1">
      <alignment vertical="center"/>
    </xf>
    <xf numFmtId="165" fontId="1" fillId="0" borderId="6" xfId="1" applyNumberFormat="1" applyFont="1" applyBorder="1" applyAlignment="1">
      <alignment vertical="center"/>
    </xf>
    <xf numFmtId="0" fontId="2" fillId="5" borderId="17" xfId="0" applyFont="1" applyFill="1" applyBorder="1" applyAlignment="1">
      <alignment vertical="center"/>
    </xf>
    <xf numFmtId="165" fontId="2" fillId="5" borderId="18" xfId="1" applyNumberFormat="1" applyFont="1" applyFill="1" applyBorder="1" applyAlignment="1">
      <alignment vertical="center"/>
    </xf>
    <xf numFmtId="165" fontId="2" fillId="5" borderId="19" xfId="1" applyNumberFormat="1" applyFont="1" applyFill="1" applyBorder="1" applyAlignment="1">
      <alignment vertical="center"/>
    </xf>
    <xf numFmtId="165" fontId="2" fillId="5" borderId="20" xfId="1" applyNumberFormat="1" applyFont="1" applyFill="1" applyBorder="1" applyAlignment="1">
      <alignment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zart_Soluzioni%20(G)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0"/>
      <sheetName val="Tab 1"/>
      <sheetName val="Tab 2"/>
      <sheetName val="Tab 3"/>
      <sheetName val="QUANTITÀ"/>
      <sheetName val="PREZZI"/>
      <sheetName val="MOLLE"/>
      <sheetName val="POLIUR"/>
      <sheetName val="Tab. 4"/>
      <sheetName val="Tab 5"/>
      <sheetName val="All. 1-2-3"/>
      <sheetName val="Tab. 6"/>
      <sheetName val="Tab. 7"/>
      <sheetName val="Tab. 8"/>
      <sheetName val="Tab. 9"/>
      <sheetName val="All. 4"/>
      <sheetName val="Tab. 10"/>
      <sheetName val="Tab. 11"/>
      <sheetName val="All. 6"/>
      <sheetName val="All. 7"/>
      <sheetName val="All. 8"/>
      <sheetName val="All. 9"/>
      <sheetName val="All. 10"/>
      <sheetName val="All. 11"/>
      <sheetName val="Tab. 12"/>
      <sheetName val="Tab. 13"/>
      <sheetName val="Tab. 14"/>
      <sheetName val="Tab. 15"/>
      <sheetName val="Tab. 16"/>
      <sheetName val="Tab. 17"/>
      <sheetName val="All. 12"/>
      <sheetName val="Tab. 18"/>
      <sheetName val="Tab. 19"/>
      <sheetName val="Tab. 20"/>
      <sheetName val="Tab. 21"/>
      <sheetName val="Tab. 22"/>
      <sheetName val="Tab. 23"/>
      <sheetName val="CE_1"/>
      <sheetName val="CE_2"/>
      <sheetName val="CE_3"/>
      <sheetName val="CE_1_mens"/>
      <sheetName val="CE_2_mens"/>
      <sheetName val="CE_3_mens"/>
      <sheetName val="All. 13"/>
      <sheetName val="All. 14"/>
      <sheetName val="30.Entrate Operative"/>
      <sheetName val="31.Uscite mp"/>
      <sheetName val="32. Uscite altro"/>
      <sheetName val="33. Uscite amministratori"/>
      <sheetName val="34. Uscite personale"/>
      <sheetName val="35. Budget degli investimenti"/>
      <sheetName val="36. IVA"/>
      <sheetName val="IVA E IMPOSTE (2)"/>
      <sheetName val="All. 15"/>
      <sheetName val="All. 16"/>
      <sheetName val="All. 17"/>
      <sheetName val="37. Budget dei fin. diretti"/>
      <sheetName val="BUDGET FINANZIARIO"/>
      <sheetName val="BUDGET PATRIMONIALE"/>
      <sheetName val="BUDGET ECONOMICO"/>
    </sheetNames>
    <sheetDataSet>
      <sheetData sheetId="0"/>
      <sheetData sheetId="1"/>
      <sheetData sheetId="2">
        <row r="6">
          <cell r="H6">
            <v>79446800</v>
          </cell>
        </row>
        <row r="7">
          <cell r="H7">
            <v>0</v>
          </cell>
        </row>
        <row r="14">
          <cell r="H14">
            <v>77857864</v>
          </cell>
        </row>
        <row r="15">
          <cell r="H15">
            <v>0</v>
          </cell>
        </row>
        <row r="21">
          <cell r="E21">
            <v>0.61717206566742344</v>
          </cell>
          <cell r="K21">
            <v>-0.25212007699911493</v>
          </cell>
        </row>
        <row r="26">
          <cell r="E26">
            <v>-0.3012554525752475</v>
          </cell>
          <cell r="K26">
            <v>0.40535677838627737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3B769-ACC5-3D4F-8EE8-0172EB8633BD}">
  <sheetPr>
    <tabColor theme="0" tint="-0.499984740745262"/>
  </sheetPr>
  <dimension ref="B2:I149"/>
  <sheetViews>
    <sheetView tabSelected="1" zoomScale="160" zoomScaleNormal="160" workbookViewId="0">
      <pane ySplit="6" topLeftCell="A136" activePane="bottomLeft" state="frozen"/>
      <selection pane="bottomLeft" activeCell="B2" sqref="B2"/>
    </sheetView>
  </sheetViews>
  <sheetFormatPr baseColWidth="10" defaultRowHeight="16" x14ac:dyDescent="0.15"/>
  <cols>
    <col min="1" max="1" width="10.83203125" style="1"/>
    <col min="2" max="2" width="28.83203125" style="1" bestFit="1" customWidth="1"/>
    <col min="3" max="5" width="15.6640625" style="1" customWidth="1"/>
    <col min="6" max="6" width="2.33203125" style="1" customWidth="1"/>
    <col min="7" max="7" width="12.6640625" style="1" customWidth="1"/>
    <col min="8" max="8" width="16.1640625" style="1" customWidth="1"/>
    <col min="9" max="9" width="12.6640625" style="1" customWidth="1"/>
    <col min="10" max="16384" width="10.83203125" style="1"/>
  </cols>
  <sheetData>
    <row r="2" spans="2:9" x14ac:dyDescent="0.15">
      <c r="B2" s="1" t="s">
        <v>0</v>
      </c>
    </row>
    <row r="4" spans="2:9" ht="17" thickBot="1" x14ac:dyDescent="0.2"/>
    <row r="5" spans="2:9" x14ac:dyDescent="0.15">
      <c r="B5" s="2"/>
      <c r="C5" s="3" t="s">
        <v>1</v>
      </c>
      <c r="D5" s="4"/>
      <c r="E5" s="5"/>
      <c r="G5" s="6" t="s">
        <v>2</v>
      </c>
      <c r="H5" s="7"/>
      <c r="I5" s="8"/>
    </row>
    <row r="6" spans="2:9" x14ac:dyDescent="0.15">
      <c r="B6" s="9"/>
      <c r="C6" s="10" t="s">
        <v>3</v>
      </c>
      <c r="D6" s="11" t="s">
        <v>4</v>
      </c>
      <c r="E6" s="12" t="s">
        <v>5</v>
      </c>
      <c r="G6" s="13" t="s">
        <v>3</v>
      </c>
      <c r="H6" s="14" t="s">
        <v>4</v>
      </c>
      <c r="I6" s="15" t="s">
        <v>5</v>
      </c>
    </row>
    <row r="7" spans="2:9" x14ac:dyDescent="0.15">
      <c r="B7" s="16" t="s">
        <v>6</v>
      </c>
      <c r="C7" s="17">
        <v>500000</v>
      </c>
      <c r="D7" s="17">
        <v>205000</v>
      </c>
      <c r="E7" s="18">
        <f>SUM(C7:D7)</f>
        <v>705000</v>
      </c>
      <c r="G7" s="19">
        <f>C7*(1+'[1]Tab 2'!$E$21)</f>
        <v>808586.03283371183</v>
      </c>
      <c r="H7" s="20">
        <f>D7*(1+'[1]Tab 2'!$E$26)</f>
        <v>143242.63222207426</v>
      </c>
      <c r="I7" s="18">
        <f>SUM(G7:H7)</f>
        <v>951828.66505578603</v>
      </c>
    </row>
    <row r="8" spans="2:9" x14ac:dyDescent="0.15">
      <c r="B8" s="21" t="s">
        <v>7</v>
      </c>
      <c r="C8" s="17">
        <v>500000</v>
      </c>
      <c r="D8" s="22">
        <v>205000</v>
      </c>
      <c r="E8" s="18">
        <f t="shared" ref="E8:E71" si="0">SUM(C8:D8)</f>
        <v>705000</v>
      </c>
      <c r="G8" s="19">
        <f>C8*(1+'[1]Tab 2'!$E$21)</f>
        <v>808586.03283371183</v>
      </c>
      <c r="H8" s="20">
        <f>D8*(1+'[1]Tab 2'!$E$26)</f>
        <v>143242.63222207426</v>
      </c>
      <c r="I8" s="18">
        <f t="shared" ref="I8:I71" si="1">SUM(G8:H8)</f>
        <v>951828.66505578603</v>
      </c>
    </row>
    <row r="9" spans="2:9" x14ac:dyDescent="0.15">
      <c r="B9" s="21" t="s">
        <v>8</v>
      </c>
      <c r="C9" s="17">
        <v>500000</v>
      </c>
      <c r="D9" s="22">
        <v>205000</v>
      </c>
      <c r="E9" s="18">
        <f t="shared" si="0"/>
        <v>705000</v>
      </c>
      <c r="G9" s="19">
        <f>C9*(1+'[1]Tab 2'!$E$21)</f>
        <v>808586.03283371183</v>
      </c>
      <c r="H9" s="20">
        <f>D9*(1+'[1]Tab 2'!$E$26)</f>
        <v>143242.63222207426</v>
      </c>
      <c r="I9" s="18">
        <f t="shared" si="1"/>
        <v>951828.66505578603</v>
      </c>
    </row>
    <row r="10" spans="2:9" x14ac:dyDescent="0.15">
      <c r="B10" s="21" t="s">
        <v>9</v>
      </c>
      <c r="C10" s="17">
        <v>500000</v>
      </c>
      <c r="D10" s="22">
        <v>205000</v>
      </c>
      <c r="E10" s="18">
        <f t="shared" si="0"/>
        <v>705000</v>
      </c>
      <c r="G10" s="19">
        <f>C10*(1+'[1]Tab 2'!$E$21)</f>
        <v>808586.03283371183</v>
      </c>
      <c r="H10" s="20">
        <f>D10*(1+'[1]Tab 2'!$E$26)</f>
        <v>143242.63222207426</v>
      </c>
      <c r="I10" s="18">
        <f t="shared" si="1"/>
        <v>951828.66505578603</v>
      </c>
    </row>
    <row r="11" spans="2:9" x14ac:dyDescent="0.15">
      <c r="B11" s="21" t="s">
        <v>10</v>
      </c>
      <c r="C11" s="17">
        <v>500000</v>
      </c>
      <c r="D11" s="22">
        <v>205000</v>
      </c>
      <c r="E11" s="18">
        <f t="shared" si="0"/>
        <v>705000</v>
      </c>
      <c r="G11" s="19">
        <f>C11*(1+'[1]Tab 2'!$E$21)</f>
        <v>808586.03283371183</v>
      </c>
      <c r="H11" s="20">
        <f>D11*(1+'[1]Tab 2'!$E$26)</f>
        <v>143242.63222207426</v>
      </c>
      <c r="I11" s="18">
        <f t="shared" si="1"/>
        <v>951828.66505578603</v>
      </c>
    </row>
    <row r="12" spans="2:9" x14ac:dyDescent="0.15">
      <c r="B12" s="21" t="s">
        <v>11</v>
      </c>
      <c r="C12" s="17">
        <v>500000</v>
      </c>
      <c r="D12" s="22">
        <v>205000</v>
      </c>
      <c r="E12" s="18">
        <f t="shared" si="0"/>
        <v>705000</v>
      </c>
      <c r="G12" s="19">
        <f>C12*(1+'[1]Tab 2'!$E$21)</f>
        <v>808586.03283371183</v>
      </c>
      <c r="H12" s="20">
        <f>D12*(1+'[1]Tab 2'!$E$26)</f>
        <v>143242.63222207426</v>
      </c>
      <c r="I12" s="18">
        <f t="shared" si="1"/>
        <v>951828.66505578603</v>
      </c>
    </row>
    <row r="13" spans="2:9" x14ac:dyDescent="0.15">
      <c r="B13" s="21" t="s">
        <v>12</v>
      </c>
      <c r="C13" s="17">
        <v>500000</v>
      </c>
      <c r="D13" s="22">
        <v>205000</v>
      </c>
      <c r="E13" s="18">
        <f t="shared" si="0"/>
        <v>705000</v>
      </c>
      <c r="G13" s="19">
        <f>C13*(1+'[1]Tab 2'!$E$21)</f>
        <v>808586.03283371183</v>
      </c>
      <c r="H13" s="20">
        <f>D13*(1+'[1]Tab 2'!$E$26)</f>
        <v>143242.63222207426</v>
      </c>
      <c r="I13" s="18">
        <f t="shared" si="1"/>
        <v>951828.66505578603</v>
      </c>
    </row>
    <row r="14" spans="2:9" x14ac:dyDescent="0.15">
      <c r="B14" s="21" t="s">
        <v>13</v>
      </c>
      <c r="C14" s="17">
        <v>500000</v>
      </c>
      <c r="D14" s="22">
        <v>205000</v>
      </c>
      <c r="E14" s="18">
        <f t="shared" si="0"/>
        <v>705000</v>
      </c>
      <c r="G14" s="19">
        <f>C14*(1+'[1]Tab 2'!$E$21)</f>
        <v>808586.03283371183</v>
      </c>
      <c r="H14" s="20">
        <f>D14*(1+'[1]Tab 2'!$E$26)</f>
        <v>143242.63222207426</v>
      </c>
      <c r="I14" s="18">
        <f t="shared" si="1"/>
        <v>951828.66505578603</v>
      </c>
    </row>
    <row r="15" spans="2:9" x14ac:dyDescent="0.15">
      <c r="B15" s="21" t="s">
        <v>14</v>
      </c>
      <c r="C15" s="17">
        <v>500000</v>
      </c>
      <c r="D15" s="22">
        <v>205000</v>
      </c>
      <c r="E15" s="18">
        <f t="shared" si="0"/>
        <v>705000</v>
      </c>
      <c r="G15" s="19">
        <f>C15*(1+'[1]Tab 2'!$E$21)</f>
        <v>808586.03283371183</v>
      </c>
      <c r="H15" s="20">
        <f>D15*(1+'[1]Tab 2'!$E$26)</f>
        <v>143242.63222207426</v>
      </c>
      <c r="I15" s="18">
        <f t="shared" si="1"/>
        <v>951828.66505578603</v>
      </c>
    </row>
    <row r="16" spans="2:9" x14ac:dyDescent="0.15">
      <c r="B16" s="21" t="s">
        <v>15</v>
      </c>
      <c r="C16" s="17">
        <v>500000</v>
      </c>
      <c r="D16" s="22">
        <v>205000</v>
      </c>
      <c r="E16" s="18">
        <f t="shared" si="0"/>
        <v>705000</v>
      </c>
      <c r="G16" s="19">
        <f>C16*(1+'[1]Tab 2'!$E$21)</f>
        <v>808586.03283371183</v>
      </c>
      <c r="H16" s="20">
        <f>D16*(1+'[1]Tab 2'!$E$26)</f>
        <v>143242.63222207426</v>
      </c>
      <c r="I16" s="18">
        <f t="shared" si="1"/>
        <v>951828.66505578603</v>
      </c>
    </row>
    <row r="17" spans="2:9" x14ac:dyDescent="0.15">
      <c r="B17" s="21" t="s">
        <v>16</v>
      </c>
      <c r="C17" s="22">
        <v>400000</v>
      </c>
      <c r="D17" s="22">
        <v>164000</v>
      </c>
      <c r="E17" s="18">
        <f t="shared" si="0"/>
        <v>564000</v>
      </c>
      <c r="G17" s="19">
        <f>C17*(1+'[1]Tab 2'!$E$21)</f>
        <v>646868.82626696944</v>
      </c>
      <c r="H17" s="20">
        <f>D17*(1+'[1]Tab 2'!$E$26)</f>
        <v>114594.1057776594</v>
      </c>
      <c r="I17" s="18">
        <f t="shared" si="1"/>
        <v>761462.93204462877</v>
      </c>
    </row>
    <row r="18" spans="2:9" x14ac:dyDescent="0.15">
      <c r="B18" s="21" t="s">
        <v>17</v>
      </c>
      <c r="C18" s="22">
        <v>400000</v>
      </c>
      <c r="D18" s="22">
        <v>164000</v>
      </c>
      <c r="E18" s="18">
        <f t="shared" si="0"/>
        <v>564000</v>
      </c>
      <c r="G18" s="19">
        <f>C18*(1+'[1]Tab 2'!$E$21)</f>
        <v>646868.82626696944</v>
      </c>
      <c r="H18" s="20">
        <f>D18*(1+'[1]Tab 2'!$E$26)</f>
        <v>114594.1057776594</v>
      </c>
      <c r="I18" s="18">
        <f t="shared" si="1"/>
        <v>761462.93204462877</v>
      </c>
    </row>
    <row r="19" spans="2:9" x14ac:dyDescent="0.15">
      <c r="B19" s="21" t="s">
        <v>18</v>
      </c>
      <c r="C19" s="22">
        <v>400000</v>
      </c>
      <c r="D19" s="22">
        <v>164000</v>
      </c>
      <c r="E19" s="18">
        <f t="shared" si="0"/>
        <v>564000</v>
      </c>
      <c r="G19" s="19">
        <f>C19*(1+'[1]Tab 2'!$E$21)</f>
        <v>646868.82626696944</v>
      </c>
      <c r="H19" s="20">
        <f>D19*(1+'[1]Tab 2'!$E$26)</f>
        <v>114594.1057776594</v>
      </c>
      <c r="I19" s="18">
        <f t="shared" si="1"/>
        <v>761462.93204462877</v>
      </c>
    </row>
    <row r="20" spans="2:9" x14ac:dyDescent="0.15">
      <c r="B20" s="21" t="s">
        <v>19</v>
      </c>
      <c r="C20" s="22">
        <v>400000</v>
      </c>
      <c r="D20" s="22">
        <v>164000</v>
      </c>
      <c r="E20" s="18">
        <f t="shared" si="0"/>
        <v>564000</v>
      </c>
      <c r="G20" s="19">
        <f>C20*(1+'[1]Tab 2'!$E$21)</f>
        <v>646868.82626696944</v>
      </c>
      <c r="H20" s="20">
        <f>D20*(1+'[1]Tab 2'!$E$26)</f>
        <v>114594.1057776594</v>
      </c>
      <c r="I20" s="18">
        <f t="shared" si="1"/>
        <v>761462.93204462877</v>
      </c>
    </row>
    <row r="21" spans="2:9" x14ac:dyDescent="0.15">
      <c r="B21" s="21" t="s">
        <v>20</v>
      </c>
      <c r="C21" s="22">
        <v>400000</v>
      </c>
      <c r="D21" s="22">
        <v>164000</v>
      </c>
      <c r="E21" s="18">
        <f t="shared" si="0"/>
        <v>564000</v>
      </c>
      <c r="G21" s="19">
        <f>C21*(1+'[1]Tab 2'!$E$21)</f>
        <v>646868.82626696944</v>
      </c>
      <c r="H21" s="20">
        <f>D21*(1+'[1]Tab 2'!$E$26)</f>
        <v>114594.1057776594</v>
      </c>
      <c r="I21" s="18">
        <f t="shared" si="1"/>
        <v>761462.93204462877</v>
      </c>
    </row>
    <row r="22" spans="2:9" x14ac:dyDescent="0.15">
      <c r="B22" s="21" t="s">
        <v>21</v>
      </c>
      <c r="C22" s="22">
        <v>400000</v>
      </c>
      <c r="D22" s="22">
        <v>164000</v>
      </c>
      <c r="E22" s="18">
        <f t="shared" si="0"/>
        <v>564000</v>
      </c>
      <c r="G22" s="19">
        <f>C22*(1+'[1]Tab 2'!$E$21)</f>
        <v>646868.82626696944</v>
      </c>
      <c r="H22" s="20">
        <f>D22*(1+'[1]Tab 2'!$E$26)</f>
        <v>114594.1057776594</v>
      </c>
      <c r="I22" s="18">
        <f t="shared" si="1"/>
        <v>761462.93204462877</v>
      </c>
    </row>
    <row r="23" spans="2:9" x14ac:dyDescent="0.15">
      <c r="B23" s="21" t="s">
        <v>22</v>
      </c>
      <c r="C23" s="22">
        <v>400000</v>
      </c>
      <c r="D23" s="22">
        <v>164000</v>
      </c>
      <c r="E23" s="18">
        <f t="shared" si="0"/>
        <v>564000</v>
      </c>
      <c r="G23" s="19">
        <f>C23*(1+'[1]Tab 2'!$E$21)</f>
        <v>646868.82626696944</v>
      </c>
      <c r="H23" s="20">
        <f>D23*(1+'[1]Tab 2'!$E$26)</f>
        <v>114594.1057776594</v>
      </c>
      <c r="I23" s="18">
        <f t="shared" si="1"/>
        <v>761462.93204462877</v>
      </c>
    </row>
    <row r="24" spans="2:9" x14ac:dyDescent="0.15">
      <c r="B24" s="21" t="s">
        <v>23</v>
      </c>
      <c r="C24" s="22">
        <v>400000</v>
      </c>
      <c r="D24" s="22">
        <v>164000</v>
      </c>
      <c r="E24" s="18">
        <f t="shared" si="0"/>
        <v>564000</v>
      </c>
      <c r="G24" s="19">
        <f>C24*(1+'[1]Tab 2'!$E$21)</f>
        <v>646868.82626696944</v>
      </c>
      <c r="H24" s="20">
        <f>D24*(1+'[1]Tab 2'!$E$26)</f>
        <v>114594.1057776594</v>
      </c>
      <c r="I24" s="18">
        <f t="shared" si="1"/>
        <v>761462.93204462877</v>
      </c>
    </row>
    <row r="25" spans="2:9" x14ac:dyDescent="0.15">
      <c r="B25" s="21" t="s">
        <v>24</v>
      </c>
      <c r="C25" s="22">
        <v>400000</v>
      </c>
      <c r="D25" s="22">
        <v>164000</v>
      </c>
      <c r="E25" s="18">
        <f t="shared" si="0"/>
        <v>564000</v>
      </c>
      <c r="G25" s="19">
        <f>C25*(1+'[1]Tab 2'!$E$21)</f>
        <v>646868.82626696944</v>
      </c>
      <c r="H25" s="20">
        <f>D25*(1+'[1]Tab 2'!$E$26)</f>
        <v>114594.1057776594</v>
      </c>
      <c r="I25" s="18">
        <f t="shared" si="1"/>
        <v>761462.93204462877</v>
      </c>
    </row>
    <row r="26" spans="2:9" x14ac:dyDescent="0.15">
      <c r="B26" s="21" t="s">
        <v>25</v>
      </c>
      <c r="C26" s="22">
        <v>400000</v>
      </c>
      <c r="D26" s="22">
        <v>164000</v>
      </c>
      <c r="E26" s="18">
        <f t="shared" si="0"/>
        <v>564000</v>
      </c>
      <c r="G26" s="19">
        <f>C26*(1+'[1]Tab 2'!$E$21)</f>
        <v>646868.82626696944</v>
      </c>
      <c r="H26" s="20">
        <f>D26*(1+'[1]Tab 2'!$E$26)</f>
        <v>114594.1057776594</v>
      </c>
      <c r="I26" s="18">
        <f t="shared" si="1"/>
        <v>761462.93204462877</v>
      </c>
    </row>
    <row r="27" spans="2:9" x14ac:dyDescent="0.15">
      <c r="B27" s="21" t="s">
        <v>26</v>
      </c>
      <c r="C27" s="22">
        <v>400000</v>
      </c>
      <c r="D27" s="22">
        <v>164000</v>
      </c>
      <c r="E27" s="18">
        <f t="shared" si="0"/>
        <v>564000</v>
      </c>
      <c r="G27" s="19">
        <f>C27*(1+'[1]Tab 2'!$E$21)</f>
        <v>646868.82626696944</v>
      </c>
      <c r="H27" s="20">
        <f>D27*(1+'[1]Tab 2'!$E$26)</f>
        <v>114594.1057776594</v>
      </c>
      <c r="I27" s="18">
        <f t="shared" si="1"/>
        <v>761462.93204462877</v>
      </c>
    </row>
    <row r="28" spans="2:9" x14ac:dyDescent="0.15">
      <c r="B28" s="21" t="s">
        <v>27</v>
      </c>
      <c r="C28" s="22">
        <v>400000</v>
      </c>
      <c r="D28" s="22">
        <v>164000</v>
      </c>
      <c r="E28" s="18">
        <f t="shared" si="0"/>
        <v>564000</v>
      </c>
      <c r="G28" s="19">
        <f>C28*(1+'[1]Tab 2'!$E$21)</f>
        <v>646868.82626696944</v>
      </c>
      <c r="H28" s="20">
        <f>D28*(1+'[1]Tab 2'!$E$26)</f>
        <v>114594.1057776594</v>
      </c>
      <c r="I28" s="18">
        <f t="shared" si="1"/>
        <v>761462.93204462877</v>
      </c>
    </row>
    <row r="29" spans="2:9" x14ac:dyDescent="0.15">
      <c r="B29" s="21" t="s">
        <v>28</v>
      </c>
      <c r="C29" s="22">
        <v>400000</v>
      </c>
      <c r="D29" s="22">
        <v>164000</v>
      </c>
      <c r="E29" s="18">
        <f t="shared" si="0"/>
        <v>564000</v>
      </c>
      <c r="G29" s="19">
        <f>C29*(1+'[1]Tab 2'!$E$21)</f>
        <v>646868.82626696944</v>
      </c>
      <c r="H29" s="20">
        <f>D29*(1+'[1]Tab 2'!$E$26)</f>
        <v>114594.1057776594</v>
      </c>
      <c r="I29" s="18">
        <f t="shared" si="1"/>
        <v>761462.93204462877</v>
      </c>
    </row>
    <row r="30" spans="2:9" x14ac:dyDescent="0.15">
      <c r="B30" s="21" t="s">
        <v>29</v>
      </c>
      <c r="C30" s="22">
        <v>400000</v>
      </c>
      <c r="D30" s="22">
        <v>164000</v>
      </c>
      <c r="E30" s="18">
        <f t="shared" si="0"/>
        <v>564000</v>
      </c>
      <c r="G30" s="19">
        <f>C30*(1+'[1]Tab 2'!$E$21)</f>
        <v>646868.82626696944</v>
      </c>
      <c r="H30" s="20">
        <f>D30*(1+'[1]Tab 2'!$E$26)</f>
        <v>114594.1057776594</v>
      </c>
      <c r="I30" s="18">
        <f t="shared" si="1"/>
        <v>761462.93204462877</v>
      </c>
    </row>
    <row r="31" spans="2:9" x14ac:dyDescent="0.15">
      <c r="B31" s="21" t="s">
        <v>30</v>
      </c>
      <c r="C31" s="22">
        <v>400000</v>
      </c>
      <c r="D31" s="22">
        <v>164000</v>
      </c>
      <c r="E31" s="18">
        <f t="shared" si="0"/>
        <v>564000</v>
      </c>
      <c r="G31" s="19">
        <f>C31*(1+'[1]Tab 2'!$E$21)</f>
        <v>646868.82626696944</v>
      </c>
      <c r="H31" s="20">
        <f>D31*(1+'[1]Tab 2'!$E$26)</f>
        <v>114594.1057776594</v>
      </c>
      <c r="I31" s="18">
        <f t="shared" si="1"/>
        <v>761462.93204462877</v>
      </c>
    </row>
    <row r="32" spans="2:9" x14ac:dyDescent="0.15">
      <c r="B32" s="21" t="s">
        <v>31</v>
      </c>
      <c r="C32" s="22">
        <v>400000</v>
      </c>
      <c r="D32" s="22">
        <v>164000</v>
      </c>
      <c r="E32" s="18">
        <f t="shared" si="0"/>
        <v>564000</v>
      </c>
      <c r="G32" s="19">
        <f>C32*(1+'[1]Tab 2'!$E$21)</f>
        <v>646868.82626696944</v>
      </c>
      <c r="H32" s="20">
        <f>D32*(1+'[1]Tab 2'!$E$26)</f>
        <v>114594.1057776594</v>
      </c>
      <c r="I32" s="18">
        <f t="shared" si="1"/>
        <v>761462.93204462877</v>
      </c>
    </row>
    <row r="33" spans="2:9" x14ac:dyDescent="0.15">
      <c r="B33" s="21" t="s">
        <v>32</v>
      </c>
      <c r="C33" s="22">
        <v>400000</v>
      </c>
      <c r="D33" s="22">
        <v>164000</v>
      </c>
      <c r="E33" s="18">
        <f t="shared" si="0"/>
        <v>564000</v>
      </c>
      <c r="G33" s="19">
        <f>C33*(1+'[1]Tab 2'!$E$21)</f>
        <v>646868.82626696944</v>
      </c>
      <c r="H33" s="20">
        <f>D33*(1+'[1]Tab 2'!$E$26)</f>
        <v>114594.1057776594</v>
      </c>
      <c r="I33" s="18">
        <f t="shared" si="1"/>
        <v>761462.93204462877</v>
      </c>
    </row>
    <row r="34" spans="2:9" x14ac:dyDescent="0.15">
      <c r="B34" s="21" t="s">
        <v>33</v>
      </c>
      <c r="C34" s="22">
        <v>400000</v>
      </c>
      <c r="D34" s="22">
        <v>164000</v>
      </c>
      <c r="E34" s="18">
        <f t="shared" si="0"/>
        <v>564000</v>
      </c>
      <c r="G34" s="19">
        <f>C34*(1+'[1]Tab 2'!$E$21)</f>
        <v>646868.82626696944</v>
      </c>
      <c r="H34" s="20">
        <f>D34*(1+'[1]Tab 2'!$E$26)</f>
        <v>114594.1057776594</v>
      </c>
      <c r="I34" s="18">
        <f t="shared" si="1"/>
        <v>761462.93204462877</v>
      </c>
    </row>
    <row r="35" spans="2:9" x14ac:dyDescent="0.15">
      <c r="B35" s="21" t="s">
        <v>34</v>
      </c>
      <c r="C35" s="22">
        <v>400000</v>
      </c>
      <c r="D35" s="22">
        <v>164000</v>
      </c>
      <c r="E35" s="18">
        <f t="shared" si="0"/>
        <v>564000</v>
      </c>
      <c r="G35" s="19">
        <f>C35*(1+'[1]Tab 2'!$E$21)</f>
        <v>646868.82626696944</v>
      </c>
      <c r="H35" s="20">
        <f>D35*(1+'[1]Tab 2'!$E$26)</f>
        <v>114594.1057776594</v>
      </c>
      <c r="I35" s="18">
        <f t="shared" si="1"/>
        <v>761462.93204462877</v>
      </c>
    </row>
    <row r="36" spans="2:9" x14ac:dyDescent="0.15">
      <c r="B36" s="21" t="s">
        <v>35</v>
      </c>
      <c r="C36" s="22">
        <v>400000</v>
      </c>
      <c r="D36" s="22">
        <v>164000</v>
      </c>
      <c r="E36" s="18">
        <f t="shared" si="0"/>
        <v>564000</v>
      </c>
      <c r="G36" s="19">
        <f>C36*(1+'[1]Tab 2'!$E$21)</f>
        <v>646868.82626696944</v>
      </c>
      <c r="H36" s="20">
        <f>D36*(1+'[1]Tab 2'!$E$26)</f>
        <v>114594.1057776594</v>
      </c>
      <c r="I36" s="18">
        <f t="shared" si="1"/>
        <v>761462.93204462877</v>
      </c>
    </row>
    <row r="37" spans="2:9" x14ac:dyDescent="0.15">
      <c r="B37" s="21" t="s">
        <v>36</v>
      </c>
      <c r="C37" s="22">
        <v>400000</v>
      </c>
      <c r="D37" s="22">
        <v>164000</v>
      </c>
      <c r="E37" s="18">
        <f t="shared" si="0"/>
        <v>564000</v>
      </c>
      <c r="G37" s="19">
        <f>C37*(1+'[1]Tab 2'!$E$21)</f>
        <v>646868.82626696944</v>
      </c>
      <c r="H37" s="20">
        <f>D37*(1+'[1]Tab 2'!$E$26)</f>
        <v>114594.1057776594</v>
      </c>
      <c r="I37" s="18">
        <f t="shared" si="1"/>
        <v>761462.93204462877</v>
      </c>
    </row>
    <row r="38" spans="2:9" x14ac:dyDescent="0.15">
      <c r="B38" s="21" t="s">
        <v>37</v>
      </c>
      <c r="C38" s="22">
        <v>400000</v>
      </c>
      <c r="D38" s="22">
        <v>164000</v>
      </c>
      <c r="E38" s="18">
        <f t="shared" si="0"/>
        <v>564000</v>
      </c>
      <c r="G38" s="19">
        <f>C38*(1+'[1]Tab 2'!$E$21)</f>
        <v>646868.82626696944</v>
      </c>
      <c r="H38" s="20">
        <f>D38*(1+'[1]Tab 2'!$E$26)</f>
        <v>114594.1057776594</v>
      </c>
      <c r="I38" s="18">
        <f t="shared" si="1"/>
        <v>761462.93204462877</v>
      </c>
    </row>
    <row r="39" spans="2:9" x14ac:dyDescent="0.15">
      <c r="B39" s="21" t="s">
        <v>38</v>
      </c>
      <c r="C39" s="22">
        <v>300000</v>
      </c>
      <c r="D39" s="22">
        <v>123000</v>
      </c>
      <c r="E39" s="18">
        <f t="shared" si="0"/>
        <v>423000</v>
      </c>
      <c r="G39" s="19">
        <f>C39*(1+'[1]Tab 2'!$E$21)</f>
        <v>485151.61970022705</v>
      </c>
      <c r="H39" s="20">
        <f>D39*(1+'[1]Tab 2'!$E$26)</f>
        <v>85945.579333244546</v>
      </c>
      <c r="I39" s="18">
        <f t="shared" si="1"/>
        <v>571097.19903347164</v>
      </c>
    </row>
    <row r="40" spans="2:9" x14ac:dyDescent="0.15">
      <c r="B40" s="21" t="s">
        <v>39</v>
      </c>
      <c r="C40" s="22">
        <v>300000</v>
      </c>
      <c r="D40" s="22">
        <v>123000</v>
      </c>
      <c r="E40" s="18">
        <f t="shared" si="0"/>
        <v>423000</v>
      </c>
      <c r="G40" s="19">
        <f>C40*(1+'[1]Tab 2'!$E$21)</f>
        <v>485151.61970022705</v>
      </c>
      <c r="H40" s="20">
        <f>D40*(1+'[1]Tab 2'!$E$26)</f>
        <v>85945.579333244546</v>
      </c>
      <c r="I40" s="18">
        <f t="shared" si="1"/>
        <v>571097.19903347164</v>
      </c>
    </row>
    <row r="41" spans="2:9" x14ac:dyDescent="0.15">
      <c r="B41" s="21" t="s">
        <v>40</v>
      </c>
      <c r="C41" s="22">
        <v>300000</v>
      </c>
      <c r="D41" s="22">
        <v>123000</v>
      </c>
      <c r="E41" s="18">
        <f t="shared" si="0"/>
        <v>423000</v>
      </c>
      <c r="G41" s="19">
        <f>C41*(1+'[1]Tab 2'!$E$21)</f>
        <v>485151.61970022705</v>
      </c>
      <c r="H41" s="20">
        <f>D41*(1+'[1]Tab 2'!$E$26)</f>
        <v>85945.579333244546</v>
      </c>
      <c r="I41" s="18">
        <f t="shared" si="1"/>
        <v>571097.19903347164</v>
      </c>
    </row>
    <row r="42" spans="2:9" x14ac:dyDescent="0.15">
      <c r="B42" s="21" t="s">
        <v>41</v>
      </c>
      <c r="C42" s="22">
        <v>300000</v>
      </c>
      <c r="D42" s="22">
        <v>123000</v>
      </c>
      <c r="E42" s="18">
        <f t="shared" si="0"/>
        <v>423000</v>
      </c>
      <c r="G42" s="19">
        <f>C42*(1+'[1]Tab 2'!$E$21)</f>
        <v>485151.61970022705</v>
      </c>
      <c r="H42" s="20">
        <f>D42*(1+'[1]Tab 2'!$E$26)</f>
        <v>85945.579333244546</v>
      </c>
      <c r="I42" s="18">
        <f t="shared" si="1"/>
        <v>571097.19903347164</v>
      </c>
    </row>
    <row r="43" spans="2:9" x14ac:dyDescent="0.15">
      <c r="B43" s="21" t="s">
        <v>42</v>
      </c>
      <c r="C43" s="22">
        <v>300000</v>
      </c>
      <c r="D43" s="22">
        <v>123000</v>
      </c>
      <c r="E43" s="18">
        <f t="shared" si="0"/>
        <v>423000</v>
      </c>
      <c r="G43" s="19">
        <f>C43*(1+'[1]Tab 2'!$E$21)</f>
        <v>485151.61970022705</v>
      </c>
      <c r="H43" s="20">
        <f>D43*(1+'[1]Tab 2'!$E$26)</f>
        <v>85945.579333244546</v>
      </c>
      <c r="I43" s="18">
        <f t="shared" si="1"/>
        <v>571097.19903347164</v>
      </c>
    </row>
    <row r="44" spans="2:9" x14ac:dyDescent="0.15">
      <c r="B44" s="21" t="s">
        <v>43</v>
      </c>
      <c r="C44" s="22">
        <v>300000</v>
      </c>
      <c r="D44" s="22">
        <v>123000</v>
      </c>
      <c r="E44" s="18">
        <f t="shared" si="0"/>
        <v>423000</v>
      </c>
      <c r="G44" s="19">
        <f>C44*(1+'[1]Tab 2'!$E$21)</f>
        <v>485151.61970022705</v>
      </c>
      <c r="H44" s="20">
        <f>D44*(1+'[1]Tab 2'!$E$26)</f>
        <v>85945.579333244546</v>
      </c>
      <c r="I44" s="18">
        <f t="shared" si="1"/>
        <v>571097.19903347164</v>
      </c>
    </row>
    <row r="45" spans="2:9" x14ac:dyDescent="0.15">
      <c r="B45" s="21" t="s">
        <v>44</v>
      </c>
      <c r="C45" s="22">
        <v>300000</v>
      </c>
      <c r="D45" s="22">
        <v>123000</v>
      </c>
      <c r="E45" s="18">
        <f t="shared" si="0"/>
        <v>423000</v>
      </c>
      <c r="G45" s="19">
        <f>C45*(1+'[1]Tab 2'!$E$21)</f>
        <v>485151.61970022705</v>
      </c>
      <c r="H45" s="20">
        <f>D45*(1+'[1]Tab 2'!$E$26)</f>
        <v>85945.579333244546</v>
      </c>
      <c r="I45" s="18">
        <f t="shared" si="1"/>
        <v>571097.19903347164</v>
      </c>
    </row>
    <row r="46" spans="2:9" x14ac:dyDescent="0.15">
      <c r="B46" s="21" t="s">
        <v>45</v>
      </c>
      <c r="C46" s="22">
        <v>300000</v>
      </c>
      <c r="D46" s="22">
        <v>123000</v>
      </c>
      <c r="E46" s="18">
        <f t="shared" si="0"/>
        <v>423000</v>
      </c>
      <c r="G46" s="19">
        <f>C46*(1+'[1]Tab 2'!$E$21)</f>
        <v>485151.61970022705</v>
      </c>
      <c r="H46" s="20">
        <f>D46*(1+'[1]Tab 2'!$E$26)</f>
        <v>85945.579333244546</v>
      </c>
      <c r="I46" s="18">
        <f t="shared" si="1"/>
        <v>571097.19903347164</v>
      </c>
    </row>
    <row r="47" spans="2:9" x14ac:dyDescent="0.15">
      <c r="B47" s="21" t="s">
        <v>46</v>
      </c>
      <c r="C47" s="22">
        <v>300000</v>
      </c>
      <c r="D47" s="22">
        <v>123000</v>
      </c>
      <c r="E47" s="18">
        <f t="shared" si="0"/>
        <v>423000</v>
      </c>
      <c r="G47" s="19">
        <f>C47*(1+'[1]Tab 2'!$E$21)</f>
        <v>485151.61970022705</v>
      </c>
      <c r="H47" s="20">
        <f>D47*(1+'[1]Tab 2'!$E$26)</f>
        <v>85945.579333244546</v>
      </c>
      <c r="I47" s="18">
        <f t="shared" si="1"/>
        <v>571097.19903347164</v>
      </c>
    </row>
    <row r="48" spans="2:9" x14ac:dyDescent="0.15">
      <c r="B48" s="21" t="s">
        <v>47</v>
      </c>
      <c r="C48" s="22">
        <v>300000</v>
      </c>
      <c r="D48" s="22">
        <v>123000</v>
      </c>
      <c r="E48" s="18">
        <f t="shared" si="0"/>
        <v>423000</v>
      </c>
      <c r="G48" s="19">
        <f>C48*(1+'[1]Tab 2'!$E$21)</f>
        <v>485151.61970022705</v>
      </c>
      <c r="H48" s="20">
        <f>D48*(1+'[1]Tab 2'!$E$26)</f>
        <v>85945.579333244546</v>
      </c>
      <c r="I48" s="18">
        <f t="shared" si="1"/>
        <v>571097.19903347164</v>
      </c>
    </row>
    <row r="49" spans="2:9" x14ac:dyDescent="0.15">
      <c r="B49" s="21" t="s">
        <v>48</v>
      </c>
      <c r="C49" s="22">
        <v>300000</v>
      </c>
      <c r="D49" s="22">
        <v>123000</v>
      </c>
      <c r="E49" s="18">
        <f t="shared" si="0"/>
        <v>423000</v>
      </c>
      <c r="G49" s="19">
        <f>C49*(1+'[1]Tab 2'!$E$21)</f>
        <v>485151.61970022705</v>
      </c>
      <c r="H49" s="20">
        <f>D49*(1+'[1]Tab 2'!$E$26)</f>
        <v>85945.579333244546</v>
      </c>
      <c r="I49" s="18">
        <f t="shared" si="1"/>
        <v>571097.19903347164</v>
      </c>
    </row>
    <row r="50" spans="2:9" x14ac:dyDescent="0.15">
      <c r="B50" s="21" t="s">
        <v>49</v>
      </c>
      <c r="C50" s="22">
        <v>300000</v>
      </c>
      <c r="D50" s="22">
        <v>123000</v>
      </c>
      <c r="E50" s="18">
        <f t="shared" si="0"/>
        <v>423000</v>
      </c>
      <c r="G50" s="19">
        <f>C50*(1+'[1]Tab 2'!$E$21)</f>
        <v>485151.61970022705</v>
      </c>
      <c r="H50" s="20">
        <f>D50*(1+'[1]Tab 2'!$E$26)</f>
        <v>85945.579333244546</v>
      </c>
      <c r="I50" s="18">
        <f t="shared" si="1"/>
        <v>571097.19903347164</v>
      </c>
    </row>
    <row r="51" spans="2:9" x14ac:dyDescent="0.15">
      <c r="B51" s="21" t="s">
        <v>50</v>
      </c>
      <c r="C51" s="22">
        <v>300000</v>
      </c>
      <c r="D51" s="22">
        <v>123000</v>
      </c>
      <c r="E51" s="18">
        <f t="shared" si="0"/>
        <v>423000</v>
      </c>
      <c r="G51" s="19">
        <f>C51*(1+'[1]Tab 2'!$E$21)</f>
        <v>485151.61970022705</v>
      </c>
      <c r="H51" s="20">
        <f>D51*(1+'[1]Tab 2'!$E$26)</f>
        <v>85945.579333244546</v>
      </c>
      <c r="I51" s="18">
        <f t="shared" si="1"/>
        <v>571097.19903347164</v>
      </c>
    </row>
    <row r="52" spans="2:9" x14ac:dyDescent="0.15">
      <c r="B52" s="21" t="s">
        <v>51</v>
      </c>
      <c r="C52" s="22">
        <v>300000</v>
      </c>
      <c r="D52" s="22">
        <v>123000</v>
      </c>
      <c r="E52" s="18">
        <f t="shared" si="0"/>
        <v>423000</v>
      </c>
      <c r="G52" s="19">
        <f>C52*(1+'[1]Tab 2'!$E$21)</f>
        <v>485151.61970022705</v>
      </c>
      <c r="H52" s="20">
        <f>D52*(1+'[1]Tab 2'!$E$26)</f>
        <v>85945.579333244546</v>
      </c>
      <c r="I52" s="18">
        <f t="shared" si="1"/>
        <v>571097.19903347164</v>
      </c>
    </row>
    <row r="53" spans="2:9" x14ac:dyDescent="0.15">
      <c r="B53" s="21" t="s">
        <v>52</v>
      </c>
      <c r="C53" s="22">
        <f>294000-180</f>
        <v>293820</v>
      </c>
      <c r="D53" s="22">
        <f>78000+180</f>
        <v>78180</v>
      </c>
      <c r="E53" s="18">
        <f t="shared" si="0"/>
        <v>372000</v>
      </c>
      <c r="G53" s="19">
        <f>C53*(1+'[1]Tab 2'!$E$21)</f>
        <v>475157.49633440241</v>
      </c>
      <c r="H53" s="20">
        <f>D53*(1+'[1]Tab 2'!$E$26)</f>
        <v>54627.848717667148</v>
      </c>
      <c r="I53" s="18">
        <f t="shared" si="1"/>
        <v>529785.34505206952</v>
      </c>
    </row>
    <row r="54" spans="2:9" x14ac:dyDescent="0.15">
      <c r="B54" s="21" t="s">
        <v>53</v>
      </c>
      <c r="C54" s="22">
        <v>200000</v>
      </c>
      <c r="D54" s="22">
        <v>82000</v>
      </c>
      <c r="E54" s="18">
        <f t="shared" si="0"/>
        <v>282000</v>
      </c>
      <c r="G54" s="19">
        <f>C54*(1+'[1]Tab 2'!$E$21)</f>
        <v>323434.41313348472</v>
      </c>
      <c r="H54" s="20">
        <f>D54*(1+'[1]Tab 2'!$E$26)</f>
        <v>57297.052888829698</v>
      </c>
      <c r="I54" s="18">
        <f t="shared" si="1"/>
        <v>380731.46602231439</v>
      </c>
    </row>
    <row r="55" spans="2:9" x14ac:dyDescent="0.15">
      <c r="B55" s="21" t="s">
        <v>54</v>
      </c>
      <c r="C55" s="22">
        <v>200000</v>
      </c>
      <c r="D55" s="22">
        <v>82000</v>
      </c>
      <c r="E55" s="18">
        <f t="shared" si="0"/>
        <v>282000</v>
      </c>
      <c r="G55" s="19">
        <f>C55*(1+'[1]Tab 2'!$E$21)</f>
        <v>323434.41313348472</v>
      </c>
      <c r="H55" s="20">
        <f>D55*(1+'[1]Tab 2'!$E$26)</f>
        <v>57297.052888829698</v>
      </c>
      <c r="I55" s="18">
        <f t="shared" si="1"/>
        <v>380731.46602231439</v>
      </c>
    </row>
    <row r="56" spans="2:9" x14ac:dyDescent="0.15">
      <c r="B56" s="21" t="s">
        <v>55</v>
      </c>
      <c r="C56" s="22">
        <v>200000</v>
      </c>
      <c r="D56" s="22">
        <v>82000</v>
      </c>
      <c r="E56" s="18">
        <f t="shared" si="0"/>
        <v>282000</v>
      </c>
      <c r="G56" s="19">
        <f>C56*(1+'[1]Tab 2'!$E$21)</f>
        <v>323434.41313348472</v>
      </c>
      <c r="H56" s="20">
        <f>D56*(1+'[1]Tab 2'!$E$26)</f>
        <v>57297.052888829698</v>
      </c>
      <c r="I56" s="18">
        <f t="shared" si="1"/>
        <v>380731.46602231439</v>
      </c>
    </row>
    <row r="57" spans="2:9" x14ac:dyDescent="0.15">
      <c r="B57" s="21" t="s">
        <v>56</v>
      </c>
      <c r="C57" s="22">
        <v>200000</v>
      </c>
      <c r="D57" s="22">
        <v>82000</v>
      </c>
      <c r="E57" s="18">
        <f t="shared" si="0"/>
        <v>282000</v>
      </c>
      <c r="G57" s="19">
        <f>C57*(1+'[1]Tab 2'!$E$21)</f>
        <v>323434.41313348472</v>
      </c>
      <c r="H57" s="20">
        <f>D57*(1+'[1]Tab 2'!$E$26)</f>
        <v>57297.052888829698</v>
      </c>
      <c r="I57" s="18">
        <f t="shared" si="1"/>
        <v>380731.46602231439</v>
      </c>
    </row>
    <row r="58" spans="2:9" x14ac:dyDescent="0.15">
      <c r="B58" s="21" t="s">
        <v>57</v>
      </c>
      <c r="C58" s="22">
        <v>200000</v>
      </c>
      <c r="D58" s="22">
        <v>82000</v>
      </c>
      <c r="E58" s="18">
        <f t="shared" si="0"/>
        <v>282000</v>
      </c>
      <c r="G58" s="19">
        <f>C58*(1+'[1]Tab 2'!$E$21)</f>
        <v>323434.41313348472</v>
      </c>
      <c r="H58" s="20">
        <f>D58*(1+'[1]Tab 2'!$E$26)</f>
        <v>57297.052888829698</v>
      </c>
      <c r="I58" s="18">
        <f t="shared" si="1"/>
        <v>380731.46602231439</v>
      </c>
    </row>
    <row r="59" spans="2:9" x14ac:dyDescent="0.15">
      <c r="B59" s="21" t="s">
        <v>58</v>
      </c>
      <c r="C59" s="22">
        <v>200000</v>
      </c>
      <c r="D59" s="22">
        <v>82000</v>
      </c>
      <c r="E59" s="18">
        <f t="shared" si="0"/>
        <v>282000</v>
      </c>
      <c r="G59" s="19">
        <f>C59*(1+'[1]Tab 2'!$E$21)</f>
        <v>323434.41313348472</v>
      </c>
      <c r="H59" s="20">
        <f>D59*(1+'[1]Tab 2'!$E$26)</f>
        <v>57297.052888829698</v>
      </c>
      <c r="I59" s="18">
        <f t="shared" si="1"/>
        <v>380731.46602231439</v>
      </c>
    </row>
    <row r="60" spans="2:9" x14ac:dyDescent="0.15">
      <c r="B60" s="21" t="s">
        <v>59</v>
      </c>
      <c r="C60" s="22">
        <v>200000</v>
      </c>
      <c r="D60" s="22">
        <v>82000</v>
      </c>
      <c r="E60" s="18">
        <f t="shared" si="0"/>
        <v>282000</v>
      </c>
      <c r="G60" s="19">
        <f>C60*(1+'[1]Tab 2'!$E$21)</f>
        <v>323434.41313348472</v>
      </c>
      <c r="H60" s="20">
        <f>D60*(1+'[1]Tab 2'!$E$26)</f>
        <v>57297.052888829698</v>
      </c>
      <c r="I60" s="18">
        <f t="shared" si="1"/>
        <v>380731.46602231439</v>
      </c>
    </row>
    <row r="61" spans="2:9" x14ac:dyDescent="0.15">
      <c r="B61" s="21" t="s">
        <v>60</v>
      </c>
      <c r="C61" s="22">
        <v>200000</v>
      </c>
      <c r="D61" s="22">
        <v>82000</v>
      </c>
      <c r="E61" s="18">
        <f t="shared" si="0"/>
        <v>282000</v>
      </c>
      <c r="G61" s="19">
        <f>C61*(1+'[1]Tab 2'!$E$21)</f>
        <v>323434.41313348472</v>
      </c>
      <c r="H61" s="20">
        <f>D61*(1+'[1]Tab 2'!$E$26)</f>
        <v>57297.052888829698</v>
      </c>
      <c r="I61" s="18">
        <f t="shared" si="1"/>
        <v>380731.46602231439</v>
      </c>
    </row>
    <row r="62" spans="2:9" x14ac:dyDescent="0.15">
      <c r="B62" s="21" t="s">
        <v>61</v>
      </c>
      <c r="C62" s="22">
        <v>200000</v>
      </c>
      <c r="D62" s="22">
        <v>82000</v>
      </c>
      <c r="E62" s="18">
        <f t="shared" si="0"/>
        <v>282000</v>
      </c>
      <c r="G62" s="19">
        <f>C62*(1+'[1]Tab 2'!$E$21)</f>
        <v>323434.41313348472</v>
      </c>
      <c r="H62" s="20">
        <f>D62*(1+'[1]Tab 2'!$E$26)</f>
        <v>57297.052888829698</v>
      </c>
      <c r="I62" s="18">
        <f t="shared" si="1"/>
        <v>380731.46602231439</v>
      </c>
    </row>
    <row r="63" spans="2:9" x14ac:dyDescent="0.15">
      <c r="B63" s="21" t="s">
        <v>62</v>
      </c>
      <c r="C63" s="22">
        <v>200000</v>
      </c>
      <c r="D63" s="22">
        <v>82000</v>
      </c>
      <c r="E63" s="18">
        <f t="shared" si="0"/>
        <v>282000</v>
      </c>
      <c r="G63" s="19">
        <f>C63*(1+'[1]Tab 2'!$E$21)</f>
        <v>323434.41313348472</v>
      </c>
      <c r="H63" s="20">
        <f>D63*(1+'[1]Tab 2'!$E$26)</f>
        <v>57297.052888829698</v>
      </c>
      <c r="I63" s="18">
        <f t="shared" si="1"/>
        <v>380731.46602231439</v>
      </c>
    </row>
    <row r="64" spans="2:9" x14ac:dyDescent="0.15">
      <c r="B64" s="21" t="s">
        <v>63</v>
      </c>
      <c r="C64" s="22">
        <v>200000</v>
      </c>
      <c r="D64" s="22">
        <v>82000</v>
      </c>
      <c r="E64" s="18">
        <f t="shared" si="0"/>
        <v>282000</v>
      </c>
      <c r="G64" s="19">
        <f>C64*(1+'[1]Tab 2'!$E$21)</f>
        <v>323434.41313348472</v>
      </c>
      <c r="H64" s="20">
        <f>D64*(1+'[1]Tab 2'!$E$26)</f>
        <v>57297.052888829698</v>
      </c>
      <c r="I64" s="18">
        <f t="shared" si="1"/>
        <v>380731.46602231439</v>
      </c>
    </row>
    <row r="65" spans="2:9" x14ac:dyDescent="0.15">
      <c r="B65" s="21" t="s">
        <v>64</v>
      </c>
      <c r="C65" s="22">
        <v>200000</v>
      </c>
      <c r="D65" s="22">
        <v>82000</v>
      </c>
      <c r="E65" s="18">
        <f t="shared" si="0"/>
        <v>282000</v>
      </c>
      <c r="G65" s="19">
        <f>C65*(1+'[1]Tab 2'!$E$21)</f>
        <v>323434.41313348472</v>
      </c>
      <c r="H65" s="20">
        <f>D65*(1+'[1]Tab 2'!$E$26)</f>
        <v>57297.052888829698</v>
      </c>
      <c r="I65" s="18">
        <f t="shared" si="1"/>
        <v>380731.46602231439</v>
      </c>
    </row>
    <row r="66" spans="2:9" x14ac:dyDescent="0.15">
      <c r="B66" s="21" t="s">
        <v>65</v>
      </c>
      <c r="C66" s="22">
        <v>200000</v>
      </c>
      <c r="D66" s="22">
        <v>82000</v>
      </c>
      <c r="E66" s="18">
        <f t="shared" si="0"/>
        <v>282000</v>
      </c>
      <c r="G66" s="19">
        <f>C66*(1+'[1]Tab 2'!$E$21)</f>
        <v>323434.41313348472</v>
      </c>
      <c r="H66" s="20">
        <f>D66*(1+'[1]Tab 2'!$E$26)</f>
        <v>57297.052888829698</v>
      </c>
      <c r="I66" s="18">
        <f t="shared" si="1"/>
        <v>380731.46602231439</v>
      </c>
    </row>
    <row r="67" spans="2:9" x14ac:dyDescent="0.15">
      <c r="B67" s="21" t="s">
        <v>66</v>
      </c>
      <c r="C67" s="22">
        <v>200000</v>
      </c>
      <c r="D67" s="22">
        <v>82000</v>
      </c>
      <c r="E67" s="18">
        <f t="shared" si="0"/>
        <v>282000</v>
      </c>
      <c r="G67" s="19">
        <f>C67*(1+'[1]Tab 2'!$E$21)</f>
        <v>323434.41313348472</v>
      </c>
      <c r="H67" s="20">
        <f>D67*(1+'[1]Tab 2'!$E$26)</f>
        <v>57297.052888829698</v>
      </c>
      <c r="I67" s="18">
        <f t="shared" si="1"/>
        <v>380731.46602231439</v>
      </c>
    </row>
    <row r="68" spans="2:9" x14ac:dyDescent="0.15">
      <c r="B68" s="21" t="s">
        <v>67</v>
      </c>
      <c r="C68" s="22">
        <v>200000</v>
      </c>
      <c r="D68" s="22">
        <v>82000</v>
      </c>
      <c r="E68" s="18">
        <f t="shared" si="0"/>
        <v>282000</v>
      </c>
      <c r="G68" s="19">
        <f>C68*(1+'[1]Tab 2'!$E$21)</f>
        <v>323434.41313348472</v>
      </c>
      <c r="H68" s="20">
        <f>D68*(1+'[1]Tab 2'!$E$26)</f>
        <v>57297.052888829698</v>
      </c>
      <c r="I68" s="18">
        <f t="shared" si="1"/>
        <v>380731.46602231439</v>
      </c>
    </row>
    <row r="69" spans="2:9" x14ac:dyDescent="0.15">
      <c r="B69" s="21" t="s">
        <v>68</v>
      </c>
      <c r="C69" s="22">
        <v>200000</v>
      </c>
      <c r="D69" s="22">
        <v>82000</v>
      </c>
      <c r="E69" s="18">
        <f t="shared" si="0"/>
        <v>282000</v>
      </c>
      <c r="G69" s="19">
        <f>C69*(1+'[1]Tab 2'!$E$21)</f>
        <v>323434.41313348472</v>
      </c>
      <c r="H69" s="20">
        <f>D69*(1+'[1]Tab 2'!$E$26)</f>
        <v>57297.052888829698</v>
      </c>
      <c r="I69" s="18">
        <f t="shared" si="1"/>
        <v>380731.46602231439</v>
      </c>
    </row>
    <row r="70" spans="2:9" x14ac:dyDescent="0.15">
      <c r="B70" s="21" t="s">
        <v>69</v>
      </c>
      <c r="C70" s="22">
        <v>200000</v>
      </c>
      <c r="D70" s="22">
        <v>82000</v>
      </c>
      <c r="E70" s="18">
        <f t="shared" si="0"/>
        <v>282000</v>
      </c>
      <c r="G70" s="19">
        <f>C70*(1+'[1]Tab 2'!$E$21)</f>
        <v>323434.41313348472</v>
      </c>
      <c r="H70" s="20">
        <f>D70*(1+'[1]Tab 2'!$E$26)</f>
        <v>57297.052888829698</v>
      </c>
      <c r="I70" s="18">
        <f t="shared" si="1"/>
        <v>380731.46602231439</v>
      </c>
    </row>
    <row r="71" spans="2:9" x14ac:dyDescent="0.15">
      <c r="B71" s="21" t="s">
        <v>70</v>
      </c>
      <c r="C71" s="22">
        <v>200000</v>
      </c>
      <c r="D71" s="22">
        <v>82000</v>
      </c>
      <c r="E71" s="18">
        <f t="shared" si="0"/>
        <v>282000</v>
      </c>
      <c r="G71" s="19">
        <f>C71*(1+'[1]Tab 2'!$E$21)</f>
        <v>323434.41313348472</v>
      </c>
      <c r="H71" s="20">
        <f>D71*(1+'[1]Tab 2'!$E$26)</f>
        <v>57297.052888829698</v>
      </c>
      <c r="I71" s="18">
        <f t="shared" si="1"/>
        <v>380731.46602231439</v>
      </c>
    </row>
    <row r="72" spans="2:9" x14ac:dyDescent="0.15">
      <c r="B72" s="21" t="s">
        <v>71</v>
      </c>
      <c r="C72" s="22">
        <v>200000</v>
      </c>
      <c r="D72" s="22">
        <v>82000</v>
      </c>
      <c r="E72" s="18">
        <f t="shared" ref="E72:E129" si="2">SUM(C72:D72)</f>
        <v>282000</v>
      </c>
      <c r="G72" s="19">
        <f>C72*(1+'[1]Tab 2'!$E$21)</f>
        <v>323434.41313348472</v>
      </c>
      <c r="H72" s="20">
        <f>D72*(1+'[1]Tab 2'!$E$26)</f>
        <v>57297.052888829698</v>
      </c>
      <c r="I72" s="18">
        <f t="shared" ref="I72:I121" si="3">SUM(G72:H72)</f>
        <v>380731.46602231439</v>
      </c>
    </row>
    <row r="73" spans="2:9" x14ac:dyDescent="0.15">
      <c r="B73" s="21" t="s">
        <v>72</v>
      </c>
      <c r="C73" s="22">
        <v>200000</v>
      </c>
      <c r="D73" s="22">
        <v>82000</v>
      </c>
      <c r="E73" s="18">
        <f t="shared" si="2"/>
        <v>282000</v>
      </c>
      <c r="G73" s="19">
        <f>C73*(1+'[1]Tab 2'!$E$21)</f>
        <v>323434.41313348472</v>
      </c>
      <c r="H73" s="20">
        <f>D73*(1+'[1]Tab 2'!$E$26)</f>
        <v>57297.052888829698</v>
      </c>
      <c r="I73" s="18">
        <f t="shared" si="3"/>
        <v>380731.46602231439</v>
      </c>
    </row>
    <row r="74" spans="2:9" x14ac:dyDescent="0.15">
      <c r="B74" s="21" t="s">
        <v>73</v>
      </c>
      <c r="C74" s="22">
        <v>200000</v>
      </c>
      <c r="D74" s="22">
        <v>82000</v>
      </c>
      <c r="E74" s="18">
        <f t="shared" si="2"/>
        <v>282000</v>
      </c>
      <c r="G74" s="19">
        <f>C74*(1+'[1]Tab 2'!$E$21)</f>
        <v>323434.41313348472</v>
      </c>
      <c r="H74" s="20">
        <f>D74*(1+'[1]Tab 2'!$E$26)</f>
        <v>57297.052888829698</v>
      </c>
      <c r="I74" s="18">
        <f t="shared" si="3"/>
        <v>380731.46602231439</v>
      </c>
    </row>
    <row r="75" spans="2:9" x14ac:dyDescent="0.15">
      <c r="B75" s="21" t="s">
        <v>74</v>
      </c>
      <c r="C75" s="22">
        <v>200000</v>
      </c>
      <c r="D75" s="22">
        <v>82000</v>
      </c>
      <c r="E75" s="18">
        <f t="shared" si="2"/>
        <v>282000</v>
      </c>
      <c r="G75" s="19">
        <f>C75*(1+'[1]Tab 2'!$E$21)</f>
        <v>323434.41313348472</v>
      </c>
      <c r="H75" s="20">
        <f>D75*(1+'[1]Tab 2'!$E$26)</f>
        <v>57297.052888829698</v>
      </c>
      <c r="I75" s="18">
        <f t="shared" si="3"/>
        <v>380731.46602231439</v>
      </c>
    </row>
    <row r="76" spans="2:9" x14ac:dyDescent="0.15">
      <c r="B76" s="21" t="s">
        <v>75</v>
      </c>
      <c r="C76" s="22">
        <v>200000</v>
      </c>
      <c r="D76" s="22">
        <v>82000</v>
      </c>
      <c r="E76" s="18">
        <f t="shared" si="2"/>
        <v>282000</v>
      </c>
      <c r="G76" s="19">
        <f>C76*(1+'[1]Tab 2'!$E$21)</f>
        <v>323434.41313348472</v>
      </c>
      <c r="H76" s="20">
        <f>D76*(1+'[1]Tab 2'!$E$26)</f>
        <v>57297.052888829698</v>
      </c>
      <c r="I76" s="18">
        <f t="shared" si="3"/>
        <v>380731.46602231439</v>
      </c>
    </row>
    <row r="77" spans="2:9" x14ac:dyDescent="0.15">
      <c r="B77" s="21" t="s">
        <v>76</v>
      </c>
      <c r="C77" s="22">
        <v>200000</v>
      </c>
      <c r="D77" s="22">
        <v>82000</v>
      </c>
      <c r="E77" s="18">
        <f t="shared" si="2"/>
        <v>282000</v>
      </c>
      <c r="G77" s="19">
        <f>C77*(1+'[1]Tab 2'!$E$21)</f>
        <v>323434.41313348472</v>
      </c>
      <c r="H77" s="20">
        <f>D77*(1+'[1]Tab 2'!$E$26)</f>
        <v>57297.052888829698</v>
      </c>
      <c r="I77" s="18">
        <f t="shared" si="3"/>
        <v>380731.46602231439</v>
      </c>
    </row>
    <row r="78" spans="2:9" x14ac:dyDescent="0.15">
      <c r="B78" s="21" t="s">
        <v>77</v>
      </c>
      <c r="C78" s="22">
        <v>200000</v>
      </c>
      <c r="D78" s="22">
        <v>82000</v>
      </c>
      <c r="E78" s="18">
        <f t="shared" si="2"/>
        <v>282000</v>
      </c>
      <c r="G78" s="19">
        <f>C78*(1+'[1]Tab 2'!$E$21)</f>
        <v>323434.41313348472</v>
      </c>
      <c r="H78" s="20">
        <f>D78*(1+'[1]Tab 2'!$E$26)</f>
        <v>57297.052888829698</v>
      </c>
      <c r="I78" s="18">
        <f t="shared" si="3"/>
        <v>380731.46602231439</v>
      </c>
    </row>
    <row r="79" spans="2:9" x14ac:dyDescent="0.15">
      <c r="B79" s="21" t="s">
        <v>78</v>
      </c>
      <c r="C79" s="22">
        <v>200000</v>
      </c>
      <c r="D79" s="22">
        <v>82000</v>
      </c>
      <c r="E79" s="18">
        <f t="shared" si="2"/>
        <v>282000</v>
      </c>
      <c r="G79" s="19">
        <f>C79*(1+'[1]Tab 2'!$E$21)</f>
        <v>323434.41313348472</v>
      </c>
      <c r="H79" s="20">
        <f>D79*(1+'[1]Tab 2'!$E$26)</f>
        <v>57297.052888829698</v>
      </c>
      <c r="I79" s="18">
        <f t="shared" si="3"/>
        <v>380731.46602231439</v>
      </c>
    </row>
    <row r="80" spans="2:9" x14ac:dyDescent="0.15">
      <c r="B80" s="21" t="s">
        <v>79</v>
      </c>
      <c r="C80" s="22">
        <v>200000</v>
      </c>
      <c r="D80" s="22">
        <v>82000</v>
      </c>
      <c r="E80" s="18">
        <f t="shared" si="2"/>
        <v>282000</v>
      </c>
      <c r="G80" s="19">
        <f>C80*(1+'[1]Tab 2'!$E$21)</f>
        <v>323434.41313348472</v>
      </c>
      <c r="H80" s="20">
        <f>D80*(1+'[1]Tab 2'!$E$26)</f>
        <v>57297.052888829698</v>
      </c>
      <c r="I80" s="18">
        <f t="shared" si="3"/>
        <v>380731.46602231439</v>
      </c>
    </row>
    <row r="81" spans="2:9" x14ac:dyDescent="0.15">
      <c r="B81" s="21" t="s">
        <v>80</v>
      </c>
      <c r="C81" s="22">
        <v>200000</v>
      </c>
      <c r="D81" s="22">
        <v>82000</v>
      </c>
      <c r="E81" s="18">
        <f t="shared" si="2"/>
        <v>282000</v>
      </c>
      <c r="G81" s="19">
        <f>C81*(1+'[1]Tab 2'!$E$21)</f>
        <v>323434.41313348472</v>
      </c>
      <c r="H81" s="20">
        <f>D81*(1+'[1]Tab 2'!$E$26)</f>
        <v>57297.052888829698</v>
      </c>
      <c r="I81" s="18">
        <f t="shared" si="3"/>
        <v>380731.46602231439</v>
      </c>
    </row>
    <row r="82" spans="2:9" x14ac:dyDescent="0.15">
      <c r="B82" s="21" t="s">
        <v>81</v>
      </c>
      <c r="C82" s="22">
        <v>100000</v>
      </c>
      <c r="D82" s="22">
        <v>41000</v>
      </c>
      <c r="E82" s="18">
        <f t="shared" si="2"/>
        <v>141000</v>
      </c>
      <c r="G82" s="19">
        <f>C82*(1+'[1]Tab 2'!$E$21)</f>
        <v>161717.20656674236</v>
      </c>
      <c r="H82" s="20">
        <f>D82*(1+'[1]Tab 2'!$E$26)</f>
        <v>28648.526444414849</v>
      </c>
      <c r="I82" s="18">
        <f t="shared" si="3"/>
        <v>190365.73301115719</v>
      </c>
    </row>
    <row r="83" spans="2:9" x14ac:dyDescent="0.15">
      <c r="B83" s="21" t="s">
        <v>82</v>
      </c>
      <c r="C83" s="22">
        <v>100000</v>
      </c>
      <c r="D83" s="22">
        <v>41000</v>
      </c>
      <c r="E83" s="18">
        <f t="shared" si="2"/>
        <v>141000</v>
      </c>
      <c r="G83" s="19">
        <f>C83*(1+'[1]Tab 2'!$E$21)</f>
        <v>161717.20656674236</v>
      </c>
      <c r="H83" s="20">
        <f>D83*(1+'[1]Tab 2'!$E$26)</f>
        <v>28648.526444414849</v>
      </c>
      <c r="I83" s="18">
        <f t="shared" si="3"/>
        <v>190365.73301115719</v>
      </c>
    </row>
    <row r="84" spans="2:9" x14ac:dyDescent="0.15">
      <c r="B84" s="21" t="s">
        <v>83</v>
      </c>
      <c r="C84" s="22">
        <v>100000</v>
      </c>
      <c r="D84" s="22">
        <v>41000</v>
      </c>
      <c r="E84" s="18">
        <f t="shared" si="2"/>
        <v>141000</v>
      </c>
      <c r="G84" s="19">
        <f>C84*(1+'[1]Tab 2'!$E$21)</f>
        <v>161717.20656674236</v>
      </c>
      <c r="H84" s="20">
        <f>D84*(1+'[1]Tab 2'!$E$26)</f>
        <v>28648.526444414849</v>
      </c>
      <c r="I84" s="18">
        <f t="shared" si="3"/>
        <v>190365.73301115719</v>
      </c>
    </row>
    <row r="85" spans="2:9" x14ac:dyDescent="0.15">
      <c r="B85" s="21" t="s">
        <v>84</v>
      </c>
      <c r="C85" s="22">
        <v>100000</v>
      </c>
      <c r="D85" s="22">
        <v>41000</v>
      </c>
      <c r="E85" s="18">
        <f t="shared" si="2"/>
        <v>141000</v>
      </c>
      <c r="G85" s="19">
        <f>C85*(1+'[1]Tab 2'!$E$21)</f>
        <v>161717.20656674236</v>
      </c>
      <c r="H85" s="20">
        <f>D85*(1+'[1]Tab 2'!$E$26)</f>
        <v>28648.526444414849</v>
      </c>
      <c r="I85" s="18">
        <f t="shared" si="3"/>
        <v>190365.73301115719</v>
      </c>
    </row>
    <row r="86" spans="2:9" x14ac:dyDescent="0.15">
      <c r="B86" s="21" t="s">
        <v>85</v>
      </c>
      <c r="C86" s="22">
        <v>100000</v>
      </c>
      <c r="D86" s="22">
        <v>41000</v>
      </c>
      <c r="E86" s="18">
        <f t="shared" si="2"/>
        <v>141000</v>
      </c>
      <c r="G86" s="19">
        <f>C86*(1+'[1]Tab 2'!$E$21)</f>
        <v>161717.20656674236</v>
      </c>
      <c r="H86" s="20">
        <f>D86*(1+'[1]Tab 2'!$E$26)</f>
        <v>28648.526444414849</v>
      </c>
      <c r="I86" s="18">
        <f t="shared" si="3"/>
        <v>190365.73301115719</v>
      </c>
    </row>
    <row r="87" spans="2:9" x14ac:dyDescent="0.15">
      <c r="B87" s="21" t="s">
        <v>86</v>
      </c>
      <c r="C87" s="22">
        <v>100000</v>
      </c>
      <c r="D87" s="22">
        <v>41000</v>
      </c>
      <c r="E87" s="18">
        <f t="shared" si="2"/>
        <v>141000</v>
      </c>
      <c r="G87" s="19">
        <f>C87*(1+'[1]Tab 2'!$E$21)</f>
        <v>161717.20656674236</v>
      </c>
      <c r="H87" s="20">
        <f>D87*(1+'[1]Tab 2'!$E$26)</f>
        <v>28648.526444414849</v>
      </c>
      <c r="I87" s="18">
        <f t="shared" si="3"/>
        <v>190365.73301115719</v>
      </c>
    </row>
    <row r="88" spans="2:9" x14ac:dyDescent="0.15">
      <c r="B88" s="21" t="s">
        <v>87</v>
      </c>
      <c r="C88" s="22">
        <v>100000</v>
      </c>
      <c r="D88" s="22">
        <v>41000</v>
      </c>
      <c r="E88" s="18">
        <f t="shared" si="2"/>
        <v>141000</v>
      </c>
      <c r="G88" s="19">
        <f>C88*(1+'[1]Tab 2'!$E$21)</f>
        <v>161717.20656674236</v>
      </c>
      <c r="H88" s="20">
        <f>D88*(1+'[1]Tab 2'!$E$26)</f>
        <v>28648.526444414849</v>
      </c>
      <c r="I88" s="18">
        <f t="shared" si="3"/>
        <v>190365.73301115719</v>
      </c>
    </row>
    <row r="89" spans="2:9" x14ac:dyDescent="0.15">
      <c r="B89" s="21" t="s">
        <v>88</v>
      </c>
      <c r="C89" s="22">
        <v>100000</v>
      </c>
      <c r="D89" s="22">
        <v>41000</v>
      </c>
      <c r="E89" s="18">
        <f t="shared" si="2"/>
        <v>141000</v>
      </c>
      <c r="G89" s="19">
        <f>C89*(1+'[1]Tab 2'!$E$21)</f>
        <v>161717.20656674236</v>
      </c>
      <c r="H89" s="20">
        <f>D89*(1+'[1]Tab 2'!$E$26)</f>
        <v>28648.526444414849</v>
      </c>
      <c r="I89" s="18">
        <f t="shared" si="3"/>
        <v>190365.73301115719</v>
      </c>
    </row>
    <row r="90" spans="2:9" x14ac:dyDescent="0.15">
      <c r="B90" s="21" t="s">
        <v>89</v>
      </c>
      <c r="C90" s="22">
        <v>100000</v>
      </c>
      <c r="D90" s="22">
        <v>41000</v>
      </c>
      <c r="E90" s="18">
        <f t="shared" si="2"/>
        <v>141000</v>
      </c>
      <c r="G90" s="19">
        <f>C90*(1+'[1]Tab 2'!$E$21)</f>
        <v>161717.20656674236</v>
      </c>
      <c r="H90" s="20">
        <f>D90*(1+'[1]Tab 2'!$E$26)</f>
        <v>28648.526444414849</v>
      </c>
      <c r="I90" s="18">
        <f t="shared" si="3"/>
        <v>190365.73301115719</v>
      </c>
    </row>
    <row r="91" spans="2:9" x14ac:dyDescent="0.15">
      <c r="B91" s="21" t="s">
        <v>90</v>
      </c>
      <c r="C91" s="22">
        <v>100000</v>
      </c>
      <c r="D91" s="22">
        <v>41000</v>
      </c>
      <c r="E91" s="18">
        <f t="shared" si="2"/>
        <v>141000</v>
      </c>
      <c r="G91" s="19">
        <f>C91*(1+'[1]Tab 2'!$E$21)</f>
        <v>161717.20656674236</v>
      </c>
      <c r="H91" s="20">
        <f>D91*(1+'[1]Tab 2'!$E$26)</f>
        <v>28648.526444414849</v>
      </c>
      <c r="I91" s="18">
        <f t="shared" si="3"/>
        <v>190365.73301115719</v>
      </c>
    </row>
    <row r="92" spans="2:9" x14ac:dyDescent="0.15">
      <c r="B92" s="21" t="s">
        <v>91</v>
      </c>
      <c r="C92" s="22">
        <v>100000</v>
      </c>
      <c r="D92" s="22">
        <v>41000</v>
      </c>
      <c r="E92" s="18">
        <f t="shared" si="2"/>
        <v>141000</v>
      </c>
      <c r="G92" s="19">
        <f>C92*(1+'[1]Tab 2'!$E$21)</f>
        <v>161717.20656674236</v>
      </c>
      <c r="H92" s="20">
        <f>D92*(1+'[1]Tab 2'!$E$26)</f>
        <v>28648.526444414849</v>
      </c>
      <c r="I92" s="18">
        <f t="shared" si="3"/>
        <v>190365.73301115719</v>
      </c>
    </row>
    <row r="93" spans="2:9" x14ac:dyDescent="0.15">
      <c r="B93" s="21" t="s">
        <v>92</v>
      </c>
      <c r="C93" s="22">
        <v>100000</v>
      </c>
      <c r="D93" s="22">
        <v>41000</v>
      </c>
      <c r="E93" s="18">
        <f t="shared" si="2"/>
        <v>141000</v>
      </c>
      <c r="G93" s="19">
        <f>C93*(1+'[1]Tab 2'!$E$21)</f>
        <v>161717.20656674236</v>
      </c>
      <c r="H93" s="20">
        <f>D93*(1+'[1]Tab 2'!$E$26)</f>
        <v>28648.526444414849</v>
      </c>
      <c r="I93" s="18">
        <f t="shared" si="3"/>
        <v>190365.73301115719</v>
      </c>
    </row>
    <row r="94" spans="2:9" x14ac:dyDescent="0.15">
      <c r="B94" s="21" t="s">
        <v>93</v>
      </c>
      <c r="C94" s="22">
        <v>100000</v>
      </c>
      <c r="D94" s="22">
        <v>41000</v>
      </c>
      <c r="E94" s="18">
        <f t="shared" si="2"/>
        <v>141000</v>
      </c>
      <c r="G94" s="19">
        <f>C94*(1+'[1]Tab 2'!$E$21)</f>
        <v>161717.20656674236</v>
      </c>
      <c r="H94" s="20">
        <f>D94*(1+'[1]Tab 2'!$E$26)</f>
        <v>28648.526444414849</v>
      </c>
      <c r="I94" s="18">
        <f t="shared" si="3"/>
        <v>190365.73301115719</v>
      </c>
    </row>
    <row r="95" spans="2:9" x14ac:dyDescent="0.15">
      <c r="B95" s="21" t="s">
        <v>94</v>
      </c>
      <c r="C95" s="22">
        <v>100000</v>
      </c>
      <c r="D95" s="22">
        <v>41000</v>
      </c>
      <c r="E95" s="18">
        <f t="shared" si="2"/>
        <v>141000</v>
      </c>
      <c r="G95" s="19">
        <f>C95*(1+'[1]Tab 2'!$E$21)</f>
        <v>161717.20656674236</v>
      </c>
      <c r="H95" s="20">
        <f>D95*(1+'[1]Tab 2'!$E$26)</f>
        <v>28648.526444414849</v>
      </c>
      <c r="I95" s="18">
        <f t="shared" si="3"/>
        <v>190365.73301115719</v>
      </c>
    </row>
    <row r="96" spans="2:9" x14ac:dyDescent="0.15">
      <c r="B96" s="21" t="s">
        <v>95</v>
      </c>
      <c r="C96" s="22">
        <v>100000</v>
      </c>
      <c r="D96" s="22">
        <v>41000</v>
      </c>
      <c r="E96" s="18">
        <f t="shared" si="2"/>
        <v>141000</v>
      </c>
      <c r="G96" s="19">
        <f>C96*(1+'[1]Tab 2'!$E$21)</f>
        <v>161717.20656674236</v>
      </c>
      <c r="H96" s="20">
        <f>D96*(1+'[1]Tab 2'!$E$26)</f>
        <v>28648.526444414849</v>
      </c>
      <c r="I96" s="18">
        <f t="shared" si="3"/>
        <v>190365.73301115719</v>
      </c>
    </row>
    <row r="97" spans="2:9" x14ac:dyDescent="0.15">
      <c r="B97" s="21" t="s">
        <v>96</v>
      </c>
      <c r="C97" s="22">
        <v>100000</v>
      </c>
      <c r="D97" s="22">
        <v>41000</v>
      </c>
      <c r="E97" s="18">
        <f t="shared" si="2"/>
        <v>141000</v>
      </c>
      <c r="G97" s="19">
        <f>C97*(1+'[1]Tab 2'!$E$21)</f>
        <v>161717.20656674236</v>
      </c>
      <c r="H97" s="20">
        <f>D97*(1+'[1]Tab 2'!$E$26)</f>
        <v>28648.526444414849</v>
      </c>
      <c r="I97" s="18">
        <f t="shared" si="3"/>
        <v>190365.73301115719</v>
      </c>
    </row>
    <row r="98" spans="2:9" x14ac:dyDescent="0.15">
      <c r="B98" s="21" t="s">
        <v>97</v>
      </c>
      <c r="C98" s="22">
        <v>100000</v>
      </c>
      <c r="D98" s="22">
        <v>41000</v>
      </c>
      <c r="E98" s="18">
        <f t="shared" si="2"/>
        <v>141000</v>
      </c>
      <c r="G98" s="19">
        <f>C98*(1+'[1]Tab 2'!$E$21)</f>
        <v>161717.20656674236</v>
      </c>
      <c r="H98" s="20">
        <f>D98*(1+'[1]Tab 2'!$E$26)</f>
        <v>28648.526444414849</v>
      </c>
      <c r="I98" s="18">
        <f t="shared" si="3"/>
        <v>190365.73301115719</v>
      </c>
    </row>
    <row r="99" spans="2:9" x14ac:dyDescent="0.15">
      <c r="B99" s="21" t="s">
        <v>98</v>
      </c>
      <c r="C99" s="22">
        <v>100000</v>
      </c>
      <c r="D99" s="22">
        <v>41000</v>
      </c>
      <c r="E99" s="18">
        <f t="shared" si="2"/>
        <v>141000</v>
      </c>
      <c r="G99" s="19">
        <f>C99*(1+'[1]Tab 2'!$E$21)</f>
        <v>161717.20656674236</v>
      </c>
      <c r="H99" s="20">
        <f>D99*(1+'[1]Tab 2'!$E$26)</f>
        <v>28648.526444414849</v>
      </c>
      <c r="I99" s="18">
        <f t="shared" si="3"/>
        <v>190365.73301115719</v>
      </c>
    </row>
    <row r="100" spans="2:9" x14ac:dyDescent="0.15">
      <c r="B100" s="21" t="s">
        <v>99</v>
      </c>
      <c r="C100" s="22">
        <v>100000</v>
      </c>
      <c r="D100" s="22">
        <v>41000</v>
      </c>
      <c r="E100" s="18">
        <f t="shared" si="2"/>
        <v>141000</v>
      </c>
      <c r="G100" s="19">
        <f>C100*(1+'[1]Tab 2'!$E$21)</f>
        <v>161717.20656674236</v>
      </c>
      <c r="H100" s="20">
        <f>D100*(1+'[1]Tab 2'!$E$26)</f>
        <v>28648.526444414849</v>
      </c>
      <c r="I100" s="18">
        <f t="shared" si="3"/>
        <v>190365.73301115719</v>
      </c>
    </row>
    <row r="101" spans="2:9" x14ac:dyDescent="0.15">
      <c r="B101" s="21" t="s">
        <v>100</v>
      </c>
      <c r="C101" s="22">
        <v>100000</v>
      </c>
      <c r="D101" s="22">
        <v>41000</v>
      </c>
      <c r="E101" s="18">
        <f t="shared" si="2"/>
        <v>141000</v>
      </c>
      <c r="G101" s="19">
        <f>C101*(1+'[1]Tab 2'!$E$21)</f>
        <v>161717.20656674236</v>
      </c>
      <c r="H101" s="20">
        <f>D101*(1+'[1]Tab 2'!$E$26)</f>
        <v>28648.526444414849</v>
      </c>
      <c r="I101" s="18">
        <f t="shared" si="3"/>
        <v>190365.73301115719</v>
      </c>
    </row>
    <row r="102" spans="2:9" x14ac:dyDescent="0.15">
      <c r="B102" s="21" t="s">
        <v>101</v>
      </c>
      <c r="C102" s="22">
        <v>100000</v>
      </c>
      <c r="D102" s="22">
        <v>41000</v>
      </c>
      <c r="E102" s="18">
        <f t="shared" si="2"/>
        <v>141000</v>
      </c>
      <c r="G102" s="19">
        <f>C102*(1+'[1]Tab 2'!$E$21)</f>
        <v>161717.20656674236</v>
      </c>
      <c r="H102" s="20">
        <f>D102*(1+'[1]Tab 2'!$E$26)</f>
        <v>28648.526444414849</v>
      </c>
      <c r="I102" s="18">
        <f t="shared" si="3"/>
        <v>190365.73301115719</v>
      </c>
    </row>
    <row r="103" spans="2:9" x14ac:dyDescent="0.15">
      <c r="B103" s="21" t="s">
        <v>102</v>
      </c>
      <c r="C103" s="22">
        <v>100000</v>
      </c>
      <c r="D103" s="22">
        <v>41000</v>
      </c>
      <c r="E103" s="18">
        <f t="shared" si="2"/>
        <v>141000</v>
      </c>
      <c r="G103" s="19">
        <f>C103*(1+'[1]Tab 2'!$E$21)</f>
        <v>161717.20656674236</v>
      </c>
      <c r="H103" s="20">
        <f>D103*(1+'[1]Tab 2'!$E$26)</f>
        <v>28648.526444414849</v>
      </c>
      <c r="I103" s="18">
        <f t="shared" si="3"/>
        <v>190365.73301115719</v>
      </c>
    </row>
    <row r="104" spans="2:9" x14ac:dyDescent="0.15">
      <c r="B104" s="21" t="s">
        <v>103</v>
      </c>
      <c r="C104" s="22">
        <v>100000</v>
      </c>
      <c r="D104" s="22">
        <v>41000</v>
      </c>
      <c r="E104" s="18">
        <f t="shared" si="2"/>
        <v>141000</v>
      </c>
      <c r="G104" s="19">
        <f>C104*(1+'[1]Tab 2'!$E$21)</f>
        <v>161717.20656674236</v>
      </c>
      <c r="H104" s="20">
        <f>D104*(1+'[1]Tab 2'!$E$26)</f>
        <v>28648.526444414849</v>
      </c>
      <c r="I104" s="18">
        <f t="shared" si="3"/>
        <v>190365.73301115719</v>
      </c>
    </row>
    <row r="105" spans="2:9" x14ac:dyDescent="0.15">
      <c r="B105" s="21" t="s">
        <v>104</v>
      </c>
      <c r="C105" s="22">
        <v>100000</v>
      </c>
      <c r="D105" s="22">
        <v>41000</v>
      </c>
      <c r="E105" s="18">
        <f t="shared" si="2"/>
        <v>141000</v>
      </c>
      <c r="G105" s="19">
        <f>C105*(1+'[1]Tab 2'!$E$21)</f>
        <v>161717.20656674236</v>
      </c>
      <c r="H105" s="20">
        <f>D105*(1+'[1]Tab 2'!$E$26)</f>
        <v>28648.526444414849</v>
      </c>
      <c r="I105" s="18">
        <f t="shared" si="3"/>
        <v>190365.73301115719</v>
      </c>
    </row>
    <row r="106" spans="2:9" x14ac:dyDescent="0.15">
      <c r="B106" s="21" t="s">
        <v>105</v>
      </c>
      <c r="C106" s="22">
        <v>100000</v>
      </c>
      <c r="D106" s="22">
        <v>41000</v>
      </c>
      <c r="E106" s="18">
        <f t="shared" si="2"/>
        <v>141000</v>
      </c>
      <c r="G106" s="19">
        <f>C106*(1+'[1]Tab 2'!$E$21)</f>
        <v>161717.20656674236</v>
      </c>
      <c r="H106" s="20">
        <f>D106*(1+'[1]Tab 2'!$E$26)</f>
        <v>28648.526444414849</v>
      </c>
      <c r="I106" s="18">
        <f t="shared" si="3"/>
        <v>190365.73301115719</v>
      </c>
    </row>
    <row r="107" spans="2:9" x14ac:dyDescent="0.15">
      <c r="B107" s="21" t="s">
        <v>106</v>
      </c>
      <c r="C107" s="22">
        <v>100000</v>
      </c>
      <c r="D107" s="22">
        <v>41000</v>
      </c>
      <c r="E107" s="18">
        <f t="shared" si="2"/>
        <v>141000</v>
      </c>
      <c r="G107" s="19">
        <f>C107*(1+'[1]Tab 2'!$E$21)</f>
        <v>161717.20656674236</v>
      </c>
      <c r="H107" s="20">
        <f>D107*(1+'[1]Tab 2'!$E$26)</f>
        <v>28648.526444414849</v>
      </c>
      <c r="I107" s="18">
        <f t="shared" si="3"/>
        <v>190365.73301115719</v>
      </c>
    </row>
    <row r="108" spans="2:9" x14ac:dyDescent="0.15">
      <c r="B108" s="21" t="s">
        <v>107</v>
      </c>
      <c r="C108" s="22">
        <v>100000</v>
      </c>
      <c r="D108" s="22">
        <v>41000</v>
      </c>
      <c r="E108" s="18">
        <f t="shared" si="2"/>
        <v>141000</v>
      </c>
      <c r="G108" s="19">
        <f>C108*(1+'[1]Tab 2'!$E$21)</f>
        <v>161717.20656674236</v>
      </c>
      <c r="H108" s="20">
        <f>D108*(1+'[1]Tab 2'!$E$26)</f>
        <v>28648.526444414849</v>
      </c>
      <c r="I108" s="18">
        <f t="shared" si="3"/>
        <v>190365.73301115719</v>
      </c>
    </row>
    <row r="109" spans="2:9" x14ac:dyDescent="0.15">
      <c r="B109" s="21" t="s">
        <v>108</v>
      </c>
      <c r="C109" s="22">
        <v>100000</v>
      </c>
      <c r="D109" s="22">
        <v>41000</v>
      </c>
      <c r="E109" s="18">
        <f t="shared" si="2"/>
        <v>141000</v>
      </c>
      <c r="G109" s="19">
        <f>C109*(1+'[1]Tab 2'!$E$21)</f>
        <v>161717.20656674236</v>
      </c>
      <c r="H109" s="20">
        <f>D109*(1+'[1]Tab 2'!$E$26)</f>
        <v>28648.526444414849</v>
      </c>
      <c r="I109" s="18">
        <f t="shared" si="3"/>
        <v>190365.73301115719</v>
      </c>
    </row>
    <row r="110" spans="2:9" x14ac:dyDescent="0.15">
      <c r="B110" s="21" t="s">
        <v>109</v>
      </c>
      <c r="C110" s="22">
        <v>50000</v>
      </c>
      <c r="D110" s="22">
        <v>20500</v>
      </c>
      <c r="E110" s="18">
        <f t="shared" si="2"/>
        <v>70500</v>
      </c>
      <c r="G110" s="19">
        <f>C110*(1+'[1]Tab 2'!$E$21)</f>
        <v>80858.60328337118</v>
      </c>
      <c r="H110" s="20">
        <f>D110*(1+'[1]Tab 2'!$E$26)</f>
        <v>14324.263222207424</v>
      </c>
      <c r="I110" s="18">
        <f t="shared" si="3"/>
        <v>95182.866505578597</v>
      </c>
    </row>
    <row r="111" spans="2:9" x14ac:dyDescent="0.15">
      <c r="B111" s="21" t="s">
        <v>110</v>
      </c>
      <c r="C111" s="22">
        <v>50000</v>
      </c>
      <c r="D111" s="22">
        <v>20500</v>
      </c>
      <c r="E111" s="18">
        <f t="shared" si="2"/>
        <v>70500</v>
      </c>
      <c r="G111" s="19">
        <f>C111*(1+'[1]Tab 2'!$E$21)</f>
        <v>80858.60328337118</v>
      </c>
      <c r="H111" s="20">
        <f>D111*(1+'[1]Tab 2'!$E$26)</f>
        <v>14324.263222207424</v>
      </c>
      <c r="I111" s="18">
        <f t="shared" si="3"/>
        <v>95182.866505578597</v>
      </c>
    </row>
    <row r="112" spans="2:9" x14ac:dyDescent="0.15">
      <c r="B112" s="21" t="s">
        <v>111</v>
      </c>
      <c r="C112" s="22">
        <v>50000</v>
      </c>
      <c r="D112" s="22">
        <v>20500</v>
      </c>
      <c r="E112" s="18">
        <f t="shared" si="2"/>
        <v>70500</v>
      </c>
      <c r="G112" s="19">
        <f>C112*(1+'[1]Tab 2'!$E$21)</f>
        <v>80858.60328337118</v>
      </c>
      <c r="H112" s="20">
        <f>D112*(1+'[1]Tab 2'!$E$26)</f>
        <v>14324.263222207424</v>
      </c>
      <c r="I112" s="18">
        <f t="shared" si="3"/>
        <v>95182.866505578597</v>
      </c>
    </row>
    <row r="113" spans="2:9" x14ac:dyDescent="0.15">
      <c r="B113" s="21" t="s">
        <v>112</v>
      </c>
      <c r="C113" s="22">
        <v>50000</v>
      </c>
      <c r="D113" s="22">
        <v>20500</v>
      </c>
      <c r="E113" s="18">
        <f t="shared" si="2"/>
        <v>70500</v>
      </c>
      <c r="G113" s="19">
        <f>C113*(1+'[1]Tab 2'!$E$21)</f>
        <v>80858.60328337118</v>
      </c>
      <c r="H113" s="20">
        <f>D113*(1+'[1]Tab 2'!$E$26)</f>
        <v>14324.263222207424</v>
      </c>
      <c r="I113" s="18">
        <f t="shared" si="3"/>
        <v>95182.866505578597</v>
      </c>
    </row>
    <row r="114" spans="2:9" x14ac:dyDescent="0.15">
      <c r="B114" s="21" t="s">
        <v>113</v>
      </c>
      <c r="C114" s="22">
        <v>50000</v>
      </c>
      <c r="D114" s="22">
        <v>20500</v>
      </c>
      <c r="E114" s="18">
        <f t="shared" si="2"/>
        <v>70500</v>
      </c>
      <c r="G114" s="19">
        <f>C114*(1+'[1]Tab 2'!$E$21)</f>
        <v>80858.60328337118</v>
      </c>
      <c r="H114" s="20">
        <f>D114*(1+'[1]Tab 2'!$E$26)</f>
        <v>14324.263222207424</v>
      </c>
      <c r="I114" s="18">
        <f t="shared" si="3"/>
        <v>95182.866505578597</v>
      </c>
    </row>
    <row r="115" spans="2:9" x14ac:dyDescent="0.15">
      <c r="B115" s="21" t="s">
        <v>114</v>
      </c>
      <c r="C115" s="22">
        <v>50000</v>
      </c>
      <c r="D115" s="22">
        <v>20500</v>
      </c>
      <c r="E115" s="18">
        <f t="shared" si="2"/>
        <v>70500</v>
      </c>
      <c r="G115" s="19">
        <f>C115*(1+'[1]Tab 2'!$E$21)</f>
        <v>80858.60328337118</v>
      </c>
      <c r="H115" s="20">
        <f>D115*(1+'[1]Tab 2'!$E$26)</f>
        <v>14324.263222207424</v>
      </c>
      <c r="I115" s="18">
        <f t="shared" si="3"/>
        <v>95182.866505578597</v>
      </c>
    </row>
    <row r="116" spans="2:9" x14ac:dyDescent="0.15">
      <c r="B116" s="21" t="s">
        <v>115</v>
      </c>
      <c r="C116" s="22">
        <v>50000</v>
      </c>
      <c r="D116" s="22">
        <v>20500</v>
      </c>
      <c r="E116" s="18">
        <f t="shared" si="2"/>
        <v>70500</v>
      </c>
      <c r="G116" s="19">
        <f>C116*(1+'[1]Tab 2'!$E$21)</f>
        <v>80858.60328337118</v>
      </c>
      <c r="H116" s="20">
        <f>D116*(1+'[1]Tab 2'!$E$26)</f>
        <v>14324.263222207424</v>
      </c>
      <c r="I116" s="18">
        <f t="shared" si="3"/>
        <v>95182.866505578597</v>
      </c>
    </row>
    <row r="117" spans="2:9" x14ac:dyDescent="0.15">
      <c r="B117" s="21" t="s">
        <v>116</v>
      </c>
      <c r="C117" s="22">
        <v>50000</v>
      </c>
      <c r="D117" s="22">
        <v>20500</v>
      </c>
      <c r="E117" s="18">
        <f t="shared" si="2"/>
        <v>70500</v>
      </c>
      <c r="G117" s="19">
        <f>C117*(1+'[1]Tab 2'!$E$21)</f>
        <v>80858.60328337118</v>
      </c>
      <c r="H117" s="20">
        <f>D117*(1+'[1]Tab 2'!$E$26)</f>
        <v>14324.263222207424</v>
      </c>
      <c r="I117" s="18">
        <f t="shared" si="3"/>
        <v>95182.866505578597</v>
      </c>
    </row>
    <row r="118" spans="2:9" x14ac:dyDescent="0.15">
      <c r="B118" s="21" t="s">
        <v>117</v>
      </c>
      <c r="C118" s="22">
        <v>50000</v>
      </c>
      <c r="D118" s="22">
        <v>20500</v>
      </c>
      <c r="E118" s="18">
        <f t="shared" si="2"/>
        <v>70500</v>
      </c>
      <c r="G118" s="19">
        <f>C118*(1+'[1]Tab 2'!$E$21)</f>
        <v>80858.60328337118</v>
      </c>
      <c r="H118" s="20">
        <f>D118*(1+'[1]Tab 2'!$E$26)</f>
        <v>14324.263222207424</v>
      </c>
      <c r="I118" s="18">
        <f t="shared" si="3"/>
        <v>95182.866505578597</v>
      </c>
    </row>
    <row r="119" spans="2:9" x14ac:dyDescent="0.15">
      <c r="B119" s="21" t="s">
        <v>118</v>
      </c>
      <c r="C119" s="22">
        <v>50000</v>
      </c>
      <c r="D119" s="22">
        <v>20500</v>
      </c>
      <c r="E119" s="18">
        <f t="shared" si="2"/>
        <v>70500</v>
      </c>
      <c r="G119" s="19">
        <f>C119*(1+'[1]Tab 2'!$E$21)</f>
        <v>80858.60328337118</v>
      </c>
      <c r="H119" s="20">
        <f>D119*(1+'[1]Tab 2'!$E$26)</f>
        <v>14324.263222207424</v>
      </c>
      <c r="I119" s="18">
        <f t="shared" si="3"/>
        <v>95182.866505578597</v>
      </c>
    </row>
    <row r="120" spans="2:9" x14ac:dyDescent="0.15">
      <c r="B120" s="21" t="s">
        <v>119</v>
      </c>
      <c r="C120" s="22">
        <v>50000</v>
      </c>
      <c r="D120" s="22">
        <v>20500</v>
      </c>
      <c r="E120" s="18">
        <f t="shared" si="2"/>
        <v>70500</v>
      </c>
      <c r="G120" s="19">
        <f>C120*(1+'[1]Tab 2'!$E$21)</f>
        <v>80858.60328337118</v>
      </c>
      <c r="H120" s="20">
        <f>D120*(1+'[1]Tab 2'!$E$26)</f>
        <v>14324.263222207424</v>
      </c>
      <c r="I120" s="18">
        <f t="shared" si="3"/>
        <v>95182.866505578597</v>
      </c>
    </row>
    <row r="121" spans="2:9" x14ac:dyDescent="0.15">
      <c r="B121" s="21" t="s">
        <v>120</v>
      </c>
      <c r="C121" s="22">
        <v>50000</v>
      </c>
      <c r="D121" s="22">
        <v>20500</v>
      </c>
      <c r="E121" s="18">
        <f t="shared" si="2"/>
        <v>70500</v>
      </c>
      <c r="G121" s="19">
        <f>C121*(1+'[1]Tab 2'!$E$21)</f>
        <v>80858.60328337118</v>
      </c>
      <c r="H121" s="20">
        <f>D121*(1+'[1]Tab 2'!$E$26)</f>
        <v>14324.263222207424</v>
      </c>
      <c r="I121" s="18">
        <f t="shared" si="3"/>
        <v>95182.866505578597</v>
      </c>
    </row>
    <row r="122" spans="2:9" x14ac:dyDescent="0.15">
      <c r="B122" s="23" t="s">
        <v>121</v>
      </c>
      <c r="C122" s="24">
        <f>SUM(C7:C121)</f>
        <v>27293820</v>
      </c>
      <c r="D122" s="24">
        <f t="shared" ref="D122:E122" si="4">SUM(D7:D121)</f>
        <v>11148180</v>
      </c>
      <c r="E122" s="25">
        <f t="shared" si="4"/>
        <v>38442000</v>
      </c>
      <c r="G122" s="26">
        <f>SUM(G7:G121)</f>
        <v>44138803.269354858</v>
      </c>
      <c r="H122" s="24">
        <f t="shared" ref="H122:I122" si="5">SUM(H7:H121)</f>
        <v>7789729.9887096612</v>
      </c>
      <c r="I122" s="25">
        <f t="shared" si="5"/>
        <v>51928533.258064449</v>
      </c>
    </row>
    <row r="123" spans="2:9" x14ac:dyDescent="0.15">
      <c r="B123" s="21" t="s">
        <v>122</v>
      </c>
      <c r="C123" s="27">
        <v>0</v>
      </c>
      <c r="D123" s="27">
        <v>0</v>
      </c>
      <c r="E123" s="18">
        <f t="shared" si="2"/>
        <v>0</v>
      </c>
      <c r="G123" s="28">
        <v>30000</v>
      </c>
      <c r="H123" s="22">
        <v>5000</v>
      </c>
      <c r="I123" s="18">
        <f t="shared" ref="I123:I129" si="6">SUM(G123:H123)</f>
        <v>35000</v>
      </c>
    </row>
    <row r="124" spans="2:9" x14ac:dyDescent="0.15">
      <c r="B124" s="21" t="s">
        <v>123</v>
      </c>
      <c r="C124" s="27">
        <v>0</v>
      </c>
      <c r="D124" s="27">
        <v>0</v>
      </c>
      <c r="E124" s="18">
        <f t="shared" si="2"/>
        <v>0</v>
      </c>
      <c r="G124" s="28">
        <v>30000</v>
      </c>
      <c r="H124" s="22">
        <v>5000</v>
      </c>
      <c r="I124" s="18">
        <f t="shared" si="6"/>
        <v>35000</v>
      </c>
    </row>
    <row r="125" spans="2:9" x14ac:dyDescent="0.15">
      <c r="B125" s="21" t="s">
        <v>124</v>
      </c>
      <c r="C125" s="27">
        <v>0</v>
      </c>
      <c r="D125" s="27">
        <v>0</v>
      </c>
      <c r="E125" s="18">
        <f t="shared" si="2"/>
        <v>0</v>
      </c>
      <c r="G125" s="28">
        <v>30000</v>
      </c>
      <c r="H125" s="22">
        <v>5000</v>
      </c>
      <c r="I125" s="18">
        <f t="shared" si="6"/>
        <v>35000</v>
      </c>
    </row>
    <row r="126" spans="2:9" x14ac:dyDescent="0.15">
      <c r="B126" s="21" t="s">
        <v>125</v>
      </c>
      <c r="C126" s="27">
        <v>0</v>
      </c>
      <c r="D126" s="27">
        <v>0</v>
      </c>
      <c r="E126" s="18">
        <f t="shared" si="2"/>
        <v>0</v>
      </c>
      <c r="G126" s="28">
        <v>30000</v>
      </c>
      <c r="H126" s="22">
        <v>5000</v>
      </c>
      <c r="I126" s="18">
        <f t="shared" si="6"/>
        <v>35000</v>
      </c>
    </row>
    <row r="127" spans="2:9" x14ac:dyDescent="0.15">
      <c r="B127" s="21" t="s">
        <v>126</v>
      </c>
      <c r="C127" s="27">
        <v>0</v>
      </c>
      <c r="D127" s="27">
        <v>0</v>
      </c>
      <c r="E127" s="18">
        <f t="shared" si="2"/>
        <v>0</v>
      </c>
      <c r="G127" s="28">
        <v>30000</v>
      </c>
      <c r="H127" s="22">
        <v>5000</v>
      </c>
      <c r="I127" s="18">
        <f t="shared" si="6"/>
        <v>35000</v>
      </c>
    </row>
    <row r="128" spans="2:9" x14ac:dyDescent="0.15">
      <c r="B128" s="21" t="s">
        <v>127</v>
      </c>
      <c r="C128" s="27">
        <v>0</v>
      </c>
      <c r="D128" s="27">
        <v>0</v>
      </c>
      <c r="E128" s="18">
        <f t="shared" si="2"/>
        <v>0</v>
      </c>
      <c r="G128" s="28">
        <v>20000</v>
      </c>
      <c r="H128" s="22">
        <v>4000</v>
      </c>
      <c r="I128" s="18">
        <f t="shared" si="6"/>
        <v>24000</v>
      </c>
    </row>
    <row r="129" spans="2:9" x14ac:dyDescent="0.15">
      <c r="B129" s="21" t="s">
        <v>128</v>
      </c>
      <c r="C129" s="27">
        <v>0</v>
      </c>
      <c r="D129" s="27">
        <v>0</v>
      </c>
      <c r="E129" s="18">
        <f t="shared" si="2"/>
        <v>0</v>
      </c>
      <c r="G129" s="28">
        <v>20000</v>
      </c>
      <c r="H129" s="22">
        <v>4000</v>
      </c>
      <c r="I129" s="18">
        <f t="shared" si="6"/>
        <v>24000</v>
      </c>
    </row>
    <row r="130" spans="2:9" x14ac:dyDescent="0.15">
      <c r="B130" s="23" t="s">
        <v>129</v>
      </c>
      <c r="C130" s="24">
        <f>SUM(C123:C129)</f>
        <v>0</v>
      </c>
      <c r="D130" s="24">
        <f t="shared" ref="D130:E130" si="7">SUM(D123:D129)</f>
        <v>0</v>
      </c>
      <c r="E130" s="25">
        <f t="shared" si="7"/>
        <v>0</v>
      </c>
      <c r="G130" s="26">
        <f>SUM(G123:G129)</f>
        <v>190000</v>
      </c>
      <c r="H130" s="24">
        <f t="shared" ref="H130:I130" si="8">SUM(H123:H129)</f>
        <v>33000</v>
      </c>
      <c r="I130" s="25">
        <f t="shared" si="8"/>
        <v>223000</v>
      </c>
    </row>
    <row r="131" spans="2:9" x14ac:dyDescent="0.15">
      <c r="B131" s="29" t="s">
        <v>130</v>
      </c>
      <c r="C131" s="30">
        <f>+C122+C130</f>
        <v>27293820</v>
      </c>
      <c r="D131" s="30">
        <f t="shared" ref="D131:E131" si="9">+D122+D130</f>
        <v>11148180</v>
      </c>
      <c r="E131" s="31">
        <f t="shared" si="9"/>
        <v>38442000</v>
      </c>
      <c r="G131" s="32">
        <f>+G122+G130</f>
        <v>44328803.269354858</v>
      </c>
      <c r="H131" s="30">
        <f t="shared" ref="H131:I131" si="10">+H122+H130</f>
        <v>7822729.9887096612</v>
      </c>
      <c r="I131" s="31">
        <f t="shared" si="10"/>
        <v>52151533.258064449</v>
      </c>
    </row>
    <row r="132" spans="2:9" x14ac:dyDescent="0.15">
      <c r="B132" s="21"/>
      <c r="C132" s="27"/>
      <c r="D132" s="27"/>
      <c r="E132" s="33"/>
      <c r="G132" s="34"/>
      <c r="H132" s="27"/>
      <c r="I132" s="33"/>
    </row>
    <row r="133" spans="2:9" x14ac:dyDescent="0.15">
      <c r="B133" s="29" t="s">
        <v>131</v>
      </c>
      <c r="C133" s="30">
        <f>+'[1]Tab 2'!H6</f>
        <v>79446800</v>
      </c>
      <c r="D133" s="30">
        <f>+'[1]Tab 2'!H7</f>
        <v>0</v>
      </c>
      <c r="E133" s="31">
        <f>+C133+D133</f>
        <v>79446800</v>
      </c>
      <c r="G133" s="32">
        <f>+'[1]Tab 2'!H14</f>
        <v>77857864</v>
      </c>
      <c r="H133" s="30">
        <f>+'[1]Tab 2'!H15</f>
        <v>0</v>
      </c>
      <c r="I133" s="31">
        <f>+G133+H133</f>
        <v>77857864</v>
      </c>
    </row>
    <row r="134" spans="2:9" x14ac:dyDescent="0.15">
      <c r="B134" s="21"/>
      <c r="C134" s="27"/>
      <c r="D134" s="27"/>
      <c r="E134" s="33"/>
      <c r="G134" s="34"/>
      <c r="H134" s="27"/>
      <c r="I134" s="33"/>
    </row>
    <row r="135" spans="2:9" x14ac:dyDescent="0.15">
      <c r="B135" s="21" t="s">
        <v>6</v>
      </c>
      <c r="C135" s="22">
        <v>100000</v>
      </c>
      <c r="D135" s="22">
        <v>1000000</v>
      </c>
      <c r="E135" s="18">
        <f t="shared" ref="E135:E146" si="11">SUM(C135:D135)</f>
        <v>1100000</v>
      </c>
      <c r="G135" s="34">
        <f>C135*(1+'[1]Tab 2'!$K$21)</f>
        <v>74787.992300088503</v>
      </c>
      <c r="H135" s="27">
        <f>D135*(1+'[1]Tab 2'!$K$26)</f>
        <v>1405356.7783862774</v>
      </c>
      <c r="I135" s="18">
        <f t="shared" ref="I135:I146" si="12">SUM(G135:H135)</f>
        <v>1480144.7706863659</v>
      </c>
    </row>
    <row r="136" spans="2:9" x14ac:dyDescent="0.15">
      <c r="B136" s="21" t="s">
        <v>7</v>
      </c>
      <c r="C136" s="22">
        <v>100000</v>
      </c>
      <c r="D136" s="22">
        <v>900000</v>
      </c>
      <c r="E136" s="18">
        <f t="shared" si="11"/>
        <v>1000000</v>
      </c>
      <c r="G136" s="34">
        <f>C136*(1+'[1]Tab 2'!$K$21)</f>
        <v>74787.992300088503</v>
      </c>
      <c r="H136" s="27">
        <f>D136*(1+'[1]Tab 2'!$K$26)</f>
        <v>1264821.1005476497</v>
      </c>
      <c r="I136" s="18">
        <f t="shared" si="12"/>
        <v>1339609.0928477382</v>
      </c>
    </row>
    <row r="137" spans="2:9" x14ac:dyDescent="0.15">
      <c r="B137" s="21" t="s">
        <v>8</v>
      </c>
      <c r="C137" s="22">
        <v>100000</v>
      </c>
      <c r="D137" s="22">
        <v>900000</v>
      </c>
      <c r="E137" s="18">
        <f t="shared" si="11"/>
        <v>1000000</v>
      </c>
      <c r="G137" s="34">
        <f>C137*(1+'[1]Tab 2'!$K$21)</f>
        <v>74787.992300088503</v>
      </c>
      <c r="H137" s="27">
        <f>D137*(1+'[1]Tab 2'!$K$26)</f>
        <v>1264821.1005476497</v>
      </c>
      <c r="I137" s="18">
        <f t="shared" si="12"/>
        <v>1339609.0928477382</v>
      </c>
    </row>
    <row r="138" spans="2:9" x14ac:dyDescent="0.15">
      <c r="B138" s="21" t="s">
        <v>9</v>
      </c>
      <c r="C138" s="22">
        <v>100000</v>
      </c>
      <c r="D138" s="22">
        <v>800000</v>
      </c>
      <c r="E138" s="18">
        <f t="shared" si="11"/>
        <v>900000</v>
      </c>
      <c r="G138" s="34">
        <f>C138*(1+'[1]Tab 2'!$K$21)</f>
        <v>74787.992300088503</v>
      </c>
      <c r="H138" s="27">
        <f>D138*(1+'[1]Tab 2'!$K$26)</f>
        <v>1124285.422709022</v>
      </c>
      <c r="I138" s="18">
        <f t="shared" si="12"/>
        <v>1199073.4150091105</v>
      </c>
    </row>
    <row r="139" spans="2:9" x14ac:dyDescent="0.15">
      <c r="B139" s="21" t="s">
        <v>10</v>
      </c>
      <c r="C139" s="22">
        <v>75000</v>
      </c>
      <c r="D139" s="22">
        <v>800000</v>
      </c>
      <c r="E139" s="18">
        <f t="shared" si="11"/>
        <v>875000</v>
      </c>
      <c r="G139" s="34">
        <f>C139*(1+'[1]Tab 2'!$K$21)</f>
        <v>56090.994225066373</v>
      </c>
      <c r="H139" s="27">
        <f>D139*(1+'[1]Tab 2'!$K$26)</f>
        <v>1124285.422709022</v>
      </c>
      <c r="I139" s="18">
        <f t="shared" si="12"/>
        <v>1180376.4169340883</v>
      </c>
    </row>
    <row r="140" spans="2:9" x14ac:dyDescent="0.15">
      <c r="B140" s="21" t="s">
        <v>11</v>
      </c>
      <c r="C140" s="22">
        <v>75000</v>
      </c>
      <c r="D140" s="22">
        <v>800000</v>
      </c>
      <c r="E140" s="18">
        <f t="shared" si="11"/>
        <v>875000</v>
      </c>
      <c r="G140" s="34">
        <f>C140*(1+'[1]Tab 2'!$K$21)</f>
        <v>56090.994225066373</v>
      </c>
      <c r="H140" s="27">
        <f>D140*(1+'[1]Tab 2'!$K$26)</f>
        <v>1124285.422709022</v>
      </c>
      <c r="I140" s="18">
        <f t="shared" si="12"/>
        <v>1180376.4169340883</v>
      </c>
    </row>
    <row r="141" spans="2:9" x14ac:dyDescent="0.15">
      <c r="B141" s="21" t="s">
        <v>12</v>
      </c>
      <c r="C141" s="22">
        <v>75000</v>
      </c>
      <c r="D141" s="22">
        <v>700000</v>
      </c>
      <c r="E141" s="18">
        <f t="shared" si="11"/>
        <v>775000</v>
      </c>
      <c r="G141" s="34">
        <f>C141*(1+'[1]Tab 2'!$K$21)</f>
        <v>56090.994225066373</v>
      </c>
      <c r="H141" s="27">
        <f>D141*(1+'[1]Tab 2'!$K$26)</f>
        <v>983749.74487039424</v>
      </c>
      <c r="I141" s="18">
        <f t="shared" si="12"/>
        <v>1039840.7390954606</v>
      </c>
    </row>
    <row r="142" spans="2:9" x14ac:dyDescent="0.15">
      <c r="B142" s="21" t="s">
        <v>13</v>
      </c>
      <c r="C142" s="22">
        <v>50000</v>
      </c>
      <c r="D142" s="22">
        <v>700000</v>
      </c>
      <c r="E142" s="18">
        <f t="shared" si="11"/>
        <v>750000</v>
      </c>
      <c r="G142" s="34">
        <f>C142*(1+'[1]Tab 2'!$K$21)</f>
        <v>37393.996150044251</v>
      </c>
      <c r="H142" s="27">
        <f>D142*(1+'[1]Tab 2'!$K$26)</f>
        <v>983749.74487039424</v>
      </c>
      <c r="I142" s="18">
        <f t="shared" si="12"/>
        <v>1021143.7410204385</v>
      </c>
    </row>
    <row r="143" spans="2:9" x14ac:dyDescent="0.15">
      <c r="B143" s="21" t="s">
        <v>14</v>
      </c>
      <c r="C143" s="22">
        <v>50000</v>
      </c>
      <c r="D143" s="22">
        <v>700000</v>
      </c>
      <c r="E143" s="18">
        <f t="shared" si="11"/>
        <v>750000</v>
      </c>
      <c r="G143" s="34">
        <f>C143*(1+'[1]Tab 2'!$K$21)</f>
        <v>37393.996150044251</v>
      </c>
      <c r="H143" s="27">
        <f>D143*(1+'[1]Tab 2'!$K$26)</f>
        <v>983749.74487039424</v>
      </c>
      <c r="I143" s="18">
        <f t="shared" si="12"/>
        <v>1021143.7410204385</v>
      </c>
    </row>
    <row r="144" spans="2:9" x14ac:dyDescent="0.15">
      <c r="B144" s="21" t="s">
        <v>15</v>
      </c>
      <c r="C144" s="22">
        <v>97608</v>
      </c>
      <c r="D144" s="22">
        <v>700000</v>
      </c>
      <c r="E144" s="18">
        <f t="shared" si="11"/>
        <v>797608</v>
      </c>
      <c r="G144" s="34">
        <f>C144*(1+'[1]Tab 2'!$K$21)</f>
        <v>72999.063524270387</v>
      </c>
      <c r="H144" s="27">
        <f>D144*(1+'[1]Tab 2'!$K$26)</f>
        <v>983749.74487039424</v>
      </c>
      <c r="I144" s="18">
        <f t="shared" si="12"/>
        <v>1056748.8083946647</v>
      </c>
    </row>
    <row r="145" spans="2:9" x14ac:dyDescent="0.15">
      <c r="B145" s="21" t="s">
        <v>16</v>
      </c>
      <c r="C145" s="22">
        <v>50000</v>
      </c>
      <c r="D145" s="22">
        <v>600000</v>
      </c>
      <c r="E145" s="18">
        <f t="shared" si="11"/>
        <v>650000</v>
      </c>
      <c r="G145" s="34">
        <f>C145*(1+'[1]Tab 2'!$K$21)</f>
        <v>37393.996150044251</v>
      </c>
      <c r="H145" s="27">
        <f>D145*(1+'[1]Tab 2'!$K$26)</f>
        <v>843214.06703176652</v>
      </c>
      <c r="I145" s="18">
        <f t="shared" si="12"/>
        <v>880608.06318181078</v>
      </c>
    </row>
    <row r="146" spans="2:9" x14ac:dyDescent="0.15">
      <c r="B146" s="21" t="s">
        <v>17</v>
      </c>
      <c r="C146" s="22">
        <v>50000</v>
      </c>
      <c r="D146" s="22">
        <f>728390+202</f>
        <v>728592</v>
      </c>
      <c r="E146" s="18">
        <f t="shared" si="11"/>
        <v>778592</v>
      </c>
      <c r="G146" s="34">
        <f>C146*(1+'[1]Tab 2'!$K$21)</f>
        <v>37393.996150044251</v>
      </c>
      <c r="H146" s="27">
        <f>D146*(1+'[1]Tab 2'!$K$26)</f>
        <v>1023931.7058780147</v>
      </c>
      <c r="I146" s="18">
        <f t="shared" si="12"/>
        <v>1061325.7020280589</v>
      </c>
    </row>
    <row r="147" spans="2:9" x14ac:dyDescent="0.15">
      <c r="B147" s="29" t="s">
        <v>132</v>
      </c>
      <c r="C147" s="30">
        <f>SUM(C135:C146)</f>
        <v>922608</v>
      </c>
      <c r="D147" s="30">
        <f t="shared" ref="D147:E147" si="13">SUM(D135:D146)</f>
        <v>9328592</v>
      </c>
      <c r="E147" s="31">
        <f t="shared" si="13"/>
        <v>10251200</v>
      </c>
      <c r="G147" s="32">
        <f>SUM(G135:G146)</f>
        <v>690000.00000000058</v>
      </c>
      <c r="H147" s="30">
        <f t="shared" ref="H147:I147" si="14">SUM(H135:H146)</f>
        <v>13110000</v>
      </c>
      <c r="I147" s="31">
        <f t="shared" si="14"/>
        <v>13800000.000000002</v>
      </c>
    </row>
    <row r="148" spans="2:9" x14ac:dyDescent="0.15">
      <c r="B148" s="21"/>
      <c r="C148" s="27"/>
      <c r="D148" s="27"/>
      <c r="E148" s="33"/>
      <c r="G148" s="34"/>
      <c r="H148" s="27"/>
      <c r="I148" s="33"/>
    </row>
    <row r="149" spans="2:9" ht="17" thickBot="1" x14ac:dyDescent="0.2">
      <c r="B149" s="35" t="s">
        <v>133</v>
      </c>
      <c r="C149" s="36">
        <f>+C131+C133+C147</f>
        <v>107663228</v>
      </c>
      <c r="D149" s="36">
        <f t="shared" ref="D149:E149" si="15">+D131+D133+D147</f>
        <v>20476772</v>
      </c>
      <c r="E149" s="37">
        <f t="shared" si="15"/>
        <v>128140000</v>
      </c>
      <c r="G149" s="38">
        <f>+G131+G133+G147</f>
        <v>122876667.26935485</v>
      </c>
      <c r="H149" s="36">
        <f t="shared" ref="H149:I149" si="16">+H131+H133+H147</f>
        <v>20932729.988709662</v>
      </c>
      <c r="I149" s="37">
        <f t="shared" si="16"/>
        <v>143809397.25806445</v>
      </c>
    </row>
  </sheetData>
  <mergeCells count="2">
    <mergeCell ref="C5:E5"/>
    <mergeCell ref="G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Marini</dc:creator>
  <cp:lastModifiedBy>Federica Marini</cp:lastModifiedBy>
  <dcterms:created xsi:type="dcterms:W3CDTF">2022-05-17T07:25:12Z</dcterms:created>
  <dcterms:modified xsi:type="dcterms:W3CDTF">2022-05-17T07:25:38Z</dcterms:modified>
</cp:coreProperties>
</file>