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5122\Documents\Didattica 2024_25\PEI2025\Slides 2025\Consegne\"/>
    </mc:Choice>
  </mc:AlternateContent>
  <xr:revisionPtr revIDLastSave="0" documentId="13_ncr:1_{5E88D9BD-0AE9-49AA-99AC-3BF378BF25F1}" xr6:coauthVersionLast="36" xr6:coauthVersionMax="36" xr10:uidLastSave="{00000000-0000-0000-0000-000000000000}"/>
  <bookViews>
    <workbookView xWindow="0" yWindow="0" windowWidth="23040" windowHeight="8514" xr2:uid="{00000000-000D-0000-FFFF-FFFF00000000}"/>
  </bookViews>
  <sheets>
    <sheet name="A IT L_2020 N 2025M3" sheetId="1" r:id="rId1"/>
    <sheet name="Soluzione esercizio 1" sheetId="2" r:id="rId2"/>
    <sheet name="Conto Economico AP" sheetId="3" r:id="rId3"/>
  </sheets>
  <calcPr calcId="191029"/>
</workbook>
</file>

<file path=xl/calcChain.xml><?xml version="1.0" encoding="utf-8"?>
<calcChain xmlns="http://schemas.openxmlformats.org/spreadsheetml/2006/main">
  <c r="G5" i="1" l="1"/>
  <c r="G6" i="1"/>
  <c r="F5" i="1"/>
  <c r="F6" i="1"/>
  <c r="I7" i="1"/>
  <c r="J7" i="1"/>
  <c r="K7" i="1"/>
  <c r="H7" i="1"/>
  <c r="G7" i="1"/>
  <c r="F7" i="1"/>
  <c r="M6" i="2" l="1"/>
  <c r="M5" i="2"/>
  <c r="M4" i="2"/>
  <c r="L6" i="2"/>
  <c r="L5" i="2"/>
  <c r="K6" i="2"/>
  <c r="J6" i="2"/>
  <c r="K5" i="2"/>
  <c r="J5" i="2"/>
  <c r="G16" i="2"/>
  <c r="H16" i="2" s="1"/>
  <c r="G13" i="2"/>
  <c r="H13" i="2" s="1"/>
  <c r="G9" i="2"/>
  <c r="H9" i="2" s="1"/>
  <c r="G7" i="2"/>
  <c r="H7" i="2" s="1"/>
  <c r="L11" i="1"/>
  <c r="H5" i="2"/>
  <c r="G5" i="2"/>
  <c r="F18" i="2"/>
  <c r="F16" i="2"/>
  <c r="F13" i="2"/>
  <c r="F9" i="2"/>
  <c r="F7" i="2"/>
  <c r="E18" i="2"/>
  <c r="E16" i="2"/>
  <c r="E13" i="2"/>
  <c r="E9" i="2"/>
  <c r="E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000-000001000000}">
      <text>
        <r>
          <rPr>
            <sz val="11"/>
            <color indexed="8"/>
            <rFont val="Calibri"/>
            <family val="2"/>
            <scheme val="minor"/>
          </rPr>
          <t>Valutazione: Valori concatenati con anno di riferimento 2020: il concatenamento fornisce una misura dell'aggregato economico di interesse in termini di volume, ossia al netto della dinamica dei prezzi ad esso sottostanti. Si noti che la somma dei valori concatenati delle componenti di un aggregato non è uguale al valore concatenato dell'aggregato stesso.</t>
        </r>
      </text>
    </comment>
    <comment ref="A10" authorId="0" shapeId="0" xr:uid="{00000000-0006-0000-0000-000002000000}">
      <text>
        <r>
          <rPr>
            <sz val="11"/>
            <color indexed="8"/>
            <rFont val="Calibri"/>
            <family val="2"/>
            <scheme val="minor"/>
          </rPr>
          <t>Aggregato: Lato della produzione:E' voce da considerarsi titolo di raggruppamento.</t>
        </r>
      </text>
    </comment>
    <comment ref="B10" authorId="0" shapeId="0" xr:uid="{00000000-0006-0000-0000-000003000000}">
      <text>
        <r>
          <rPr>
            <sz val="11"/>
            <color indexed="8"/>
            <rFont val="Calibri"/>
            <family val="2"/>
            <scheme val="minor"/>
          </rPr>
          <t>Stato dell'osservazione: È voce da considerarsi come titolo di raggruppamento</t>
        </r>
      </text>
    </comment>
    <comment ref="C10" authorId="0" shapeId="0" xr:uid="{00000000-0006-0000-0000-000004000000}">
      <text>
        <r>
          <rPr>
            <sz val="11"/>
            <color indexed="8"/>
            <rFont val="Calibri"/>
            <family val="2"/>
            <scheme val="minor"/>
          </rPr>
          <t>Stato dell'osservazione: È voce da considerarsi come titolo di raggruppamento</t>
        </r>
      </text>
    </comment>
    <comment ref="D10" authorId="0" shapeId="0" xr:uid="{00000000-0006-0000-0000-000005000000}">
      <text>
        <r>
          <rPr>
            <sz val="11"/>
            <color indexed="8"/>
            <rFont val="Calibri"/>
            <family val="2"/>
            <scheme val="minor"/>
          </rPr>
          <t>Stato dell'osservazione: È voce da considerarsi come titolo di raggruppamento</t>
        </r>
      </text>
    </comment>
    <comment ref="E10" authorId="0" shapeId="0" xr:uid="{00000000-0006-0000-0000-000006000000}">
      <text>
        <r>
          <rPr>
            <sz val="11"/>
            <color indexed="8"/>
            <rFont val="Calibri"/>
            <family val="2"/>
            <scheme val="minor"/>
          </rPr>
          <t>Stato dell'osservazione: È voce da considerarsi come titolo di raggruppamento</t>
        </r>
      </text>
    </comment>
    <comment ref="F10" authorId="0" shapeId="0" xr:uid="{00000000-0006-0000-0000-000007000000}">
      <text>
        <r>
          <rPr>
            <sz val="11"/>
            <color indexed="8"/>
            <rFont val="Calibri"/>
            <family val="2"/>
            <scheme val="minor"/>
          </rPr>
          <t>Stato dell'osservazione: È voce da considerarsi come titolo di raggruppamento</t>
        </r>
      </text>
    </comment>
    <comment ref="G10" authorId="0" shapeId="0" xr:uid="{00000000-0006-0000-0000-000008000000}">
      <text>
        <r>
          <rPr>
            <sz val="11"/>
            <color indexed="8"/>
            <rFont val="Calibri"/>
            <family val="2"/>
            <scheme val="minor"/>
          </rPr>
          <t>Stato dell'osservazione: È voce da considerarsi come titolo di raggruppamento</t>
        </r>
      </text>
    </comment>
    <comment ref="H10" authorId="0" shapeId="0" xr:uid="{00000000-0006-0000-0000-000009000000}">
      <text>
        <r>
          <rPr>
            <sz val="11"/>
            <color indexed="8"/>
            <rFont val="Calibri"/>
            <family val="2"/>
            <scheme val="minor"/>
          </rPr>
          <t>Stato dell'osservazione: È voce da considerarsi come titolo di raggruppamento</t>
        </r>
      </text>
    </comment>
    <comment ref="I10" authorId="0" shapeId="0" xr:uid="{00000000-0006-0000-0000-00000A000000}">
      <text>
        <r>
          <rPr>
            <sz val="11"/>
            <color indexed="8"/>
            <rFont val="Calibri"/>
            <family val="2"/>
            <scheme val="minor"/>
          </rPr>
          <t>Stato dell'osservazione: È voce da considerarsi come titolo di raggruppamento</t>
        </r>
      </text>
    </comment>
    <comment ref="J10" authorId="0" shapeId="0" xr:uid="{00000000-0006-0000-0000-00000B000000}">
      <text>
        <r>
          <rPr>
            <sz val="11"/>
            <color indexed="8"/>
            <rFont val="Calibri"/>
            <family val="2"/>
            <scheme val="minor"/>
          </rPr>
          <t>Stato dell'osservazione: È voce da considerarsi come titolo di raggruppamento</t>
        </r>
      </text>
    </comment>
    <comment ref="K10" authorId="0" shapeId="0" xr:uid="{00000000-0006-0000-0000-00000C000000}">
      <text>
        <r>
          <rPr>
            <sz val="11"/>
            <color indexed="8"/>
            <rFont val="Calibri"/>
            <family val="2"/>
            <scheme val="minor"/>
          </rPr>
          <t>Stato dell'osservazione: È voce da considerarsi come titolo di raggruppamento</t>
        </r>
      </text>
    </comment>
    <comment ref="A11" authorId="0" shapeId="0" xr:uid="{00000000-0006-0000-0000-00000D000000}">
      <text>
        <r>
          <rPr>
            <sz val="11"/>
            <color indexed="8"/>
            <rFont val="Calibri"/>
            <family val="2"/>
            <scheme val="minor"/>
          </rPr>
          <t>Unità di misura: Euro
Unità di moltiplicazione: Milioni</t>
        </r>
      </text>
    </comment>
    <comment ref="A12" authorId="0" shapeId="0" xr:uid="{00000000-0006-0000-0000-00000E000000}">
      <text>
        <r>
          <rPr>
            <sz val="11"/>
            <color indexed="8"/>
            <rFont val="Calibri"/>
            <family val="2"/>
            <scheme val="minor"/>
          </rPr>
          <t>Aggregato: Produzione:Si intende produzione a prezzi base.
Unità di misura: Euro
Unità di moltiplicazione: Milioni</t>
        </r>
      </text>
    </comment>
    <comment ref="A13" authorId="0" shapeId="0" xr:uid="{00000000-0006-0000-0000-00000F000000}">
      <text>
        <r>
          <rPr>
            <sz val="11"/>
            <color indexed="8"/>
            <rFont val="Calibri"/>
            <family val="2"/>
            <scheme val="minor"/>
          </rPr>
          <t>Aggregato: Consumi intermedi:Si intende consumi intermedi ai prezzi d'acquisto.
Unità di misura: Euro
Unità di moltiplicazione: Milioni</t>
        </r>
      </text>
    </comment>
    <comment ref="A14" authorId="0" shapeId="0" xr:uid="{00000000-0006-0000-0000-000010000000}">
      <text>
        <r>
          <rPr>
            <sz val="11"/>
            <color indexed="8"/>
            <rFont val="Calibri"/>
            <family val="2"/>
            <scheme val="minor"/>
          </rPr>
          <t>Aggregato: Valore aggiunto:Si intende valore aggiunto a prezzi base
Unità di misura: Euro
Unità di moltiplicazione: Milioni</t>
        </r>
      </text>
    </comment>
    <comment ref="A15" authorId="0" shapeId="0" xr:uid="{00000000-0006-0000-0000-000011000000}">
      <text>
        <r>
          <rPr>
            <sz val="11"/>
            <color indexed="8"/>
            <rFont val="Calibri"/>
            <family val="2"/>
            <scheme val="minor"/>
          </rPr>
          <t>Unità di misura: Euro
Unità di moltiplicazione: Milioni</t>
        </r>
      </text>
    </comment>
    <comment ref="A16" authorId="0" shapeId="0" xr:uid="{00000000-0006-0000-0000-000012000000}">
      <text>
        <r>
          <rPr>
            <sz val="11"/>
            <color indexed="8"/>
            <rFont val="Calibri"/>
            <family val="2"/>
            <scheme val="minor"/>
          </rPr>
          <t>Unità di misura: Euro
Unità di moltiplicazione: Milioni</t>
        </r>
      </text>
    </comment>
    <comment ref="A17" authorId="0" shapeId="0" xr:uid="{00000000-0006-0000-0000-000013000000}">
      <text>
        <r>
          <rPr>
            <sz val="11"/>
            <color indexed="8"/>
            <rFont val="Calibri"/>
            <family val="2"/>
            <scheme val="minor"/>
          </rPr>
          <t>Aggregato: Lato della spesa:E' voce da considerarsi titolo di raggruppamento.</t>
        </r>
      </text>
    </comment>
    <comment ref="B17" authorId="0" shapeId="0" xr:uid="{00000000-0006-0000-0000-000014000000}">
      <text>
        <r>
          <rPr>
            <sz val="11"/>
            <color indexed="8"/>
            <rFont val="Calibri"/>
            <family val="2"/>
            <scheme val="minor"/>
          </rPr>
          <t>Stato dell'osservazione: È voce da considerarsi come titolo di raggruppamento</t>
        </r>
      </text>
    </comment>
    <comment ref="C17" authorId="0" shapeId="0" xr:uid="{00000000-0006-0000-0000-000015000000}">
      <text>
        <r>
          <rPr>
            <sz val="11"/>
            <color indexed="8"/>
            <rFont val="Calibri"/>
            <family val="2"/>
            <scheme val="minor"/>
          </rPr>
          <t>Stato dell'osservazione: È voce da considerarsi come titolo di raggruppamento</t>
        </r>
      </text>
    </comment>
    <comment ref="D17" authorId="0" shapeId="0" xr:uid="{00000000-0006-0000-0000-000016000000}">
      <text>
        <r>
          <rPr>
            <sz val="11"/>
            <color indexed="8"/>
            <rFont val="Calibri"/>
            <family val="2"/>
            <scheme val="minor"/>
          </rPr>
          <t>Stato dell'osservazione: È voce da considerarsi come titolo di raggruppamento</t>
        </r>
      </text>
    </comment>
    <comment ref="E17" authorId="0" shapeId="0" xr:uid="{00000000-0006-0000-0000-000017000000}">
      <text>
        <r>
          <rPr>
            <sz val="11"/>
            <color indexed="8"/>
            <rFont val="Calibri"/>
            <family val="2"/>
            <scheme val="minor"/>
          </rPr>
          <t>Stato dell'osservazione: È voce da considerarsi come titolo di raggruppamento</t>
        </r>
      </text>
    </comment>
    <comment ref="F17" authorId="0" shapeId="0" xr:uid="{00000000-0006-0000-0000-000018000000}">
      <text>
        <r>
          <rPr>
            <sz val="11"/>
            <color indexed="8"/>
            <rFont val="Calibri"/>
            <family val="2"/>
            <scheme val="minor"/>
          </rPr>
          <t>Stato dell'osservazione: È voce da considerarsi come titolo di raggruppamento</t>
        </r>
      </text>
    </comment>
    <comment ref="G17" authorId="0" shapeId="0" xr:uid="{00000000-0006-0000-0000-000019000000}">
      <text>
        <r>
          <rPr>
            <sz val="11"/>
            <color indexed="8"/>
            <rFont val="Calibri"/>
            <family val="2"/>
            <scheme val="minor"/>
          </rPr>
          <t>Stato dell'osservazione: È voce da considerarsi come titolo di raggruppamento</t>
        </r>
      </text>
    </comment>
    <comment ref="H17" authorId="0" shapeId="0" xr:uid="{00000000-0006-0000-0000-00001A000000}">
      <text>
        <r>
          <rPr>
            <sz val="11"/>
            <color indexed="8"/>
            <rFont val="Calibri"/>
            <family val="2"/>
            <scheme val="minor"/>
          </rPr>
          <t>Stato dell'osservazione: È voce da considerarsi come titolo di raggruppamento</t>
        </r>
      </text>
    </comment>
    <comment ref="I17" authorId="0" shapeId="0" xr:uid="{00000000-0006-0000-0000-00001B000000}">
      <text>
        <r>
          <rPr>
            <sz val="11"/>
            <color indexed="8"/>
            <rFont val="Calibri"/>
            <family val="2"/>
            <scheme val="minor"/>
          </rPr>
          <t>Stato dell'osservazione: È voce da considerarsi come titolo di raggruppamento</t>
        </r>
      </text>
    </comment>
    <comment ref="J17" authorId="0" shapeId="0" xr:uid="{00000000-0006-0000-0000-00001C000000}">
      <text>
        <r>
          <rPr>
            <sz val="11"/>
            <color indexed="8"/>
            <rFont val="Calibri"/>
            <family val="2"/>
            <scheme val="minor"/>
          </rPr>
          <t>Stato dell'osservazione: È voce da considerarsi come titolo di raggruppamento</t>
        </r>
      </text>
    </comment>
    <comment ref="K17" authorId="0" shapeId="0" xr:uid="{00000000-0006-0000-0000-00001D000000}">
      <text>
        <r>
          <rPr>
            <sz val="11"/>
            <color indexed="8"/>
            <rFont val="Calibri"/>
            <family val="2"/>
            <scheme val="minor"/>
          </rPr>
          <t>Stato dell'osservazione: È voce da considerarsi come titolo di raggruppamento</t>
        </r>
      </text>
    </comment>
    <comment ref="A18" authorId="0" shapeId="0" xr:uid="{00000000-0006-0000-0000-00001E000000}">
      <text>
        <r>
          <rPr>
            <sz val="11"/>
            <color indexed="8"/>
            <rFont val="Calibri"/>
            <family val="2"/>
            <scheme val="minor"/>
          </rPr>
          <t>Unità di misura: Euro
Unità di moltiplicazione: Milioni</t>
        </r>
      </text>
    </comment>
    <comment ref="A19" authorId="0" shapeId="0" xr:uid="{00000000-0006-0000-0000-00001F000000}">
      <text>
        <r>
          <rPr>
            <sz val="11"/>
            <color indexed="8"/>
            <rFont val="Calibri"/>
            <family val="2"/>
            <scheme val="minor"/>
          </rPr>
          <t>Unità di misura: Euro
Unità di moltiplicazione: Milioni</t>
        </r>
      </text>
    </comment>
    <comment ref="A20" authorId="0" shapeId="0" xr:uid="{00000000-0006-0000-0000-000020000000}">
      <text>
        <r>
          <rPr>
            <sz val="11"/>
            <color indexed="8"/>
            <rFont val="Calibri"/>
            <family val="2"/>
            <scheme val="minor"/>
          </rPr>
          <t>Unità di misura: Euro
Unità di moltiplicazione: Milioni</t>
        </r>
      </text>
    </comment>
    <comment ref="A21" authorId="0" shapeId="0" xr:uid="{00000000-0006-0000-0000-000021000000}">
      <text>
        <r>
          <rPr>
            <sz val="11"/>
            <color indexed="8"/>
            <rFont val="Calibri"/>
            <family val="2"/>
            <scheme val="minor"/>
          </rPr>
          <t>Unità di misura: Euro
Unità di moltiplicazione: Milioni</t>
        </r>
      </text>
    </comment>
    <comment ref="A22" authorId="0" shapeId="0" xr:uid="{00000000-0006-0000-0000-000022000000}">
      <text>
        <r>
          <rPr>
            <sz val="11"/>
            <color indexed="8"/>
            <rFont val="Calibri"/>
            <family val="2"/>
            <scheme val="minor"/>
          </rPr>
          <t>Unità di misura: Euro
Unità di moltiplicazione: Milioni</t>
        </r>
      </text>
    </comment>
    <comment ref="A23" authorId="0" shapeId="0" xr:uid="{00000000-0006-0000-0000-000023000000}">
      <text>
        <r>
          <rPr>
            <sz val="11"/>
            <color indexed="8"/>
            <rFont val="Calibri"/>
            <family val="2"/>
            <scheme val="minor"/>
          </rPr>
          <t>Unità di misura: Euro
Unità di moltiplicazione: Milioni</t>
        </r>
      </text>
    </comment>
    <comment ref="A24" authorId="0" shapeId="0" xr:uid="{00000000-0006-0000-0000-000024000000}">
      <text>
        <r>
          <rPr>
            <sz val="11"/>
            <color indexed="8"/>
            <rFont val="Calibri"/>
            <family val="2"/>
            <scheme val="minor"/>
          </rPr>
          <t>Unità di misura: Euro
Unità di moltiplicazione: Milioni</t>
        </r>
      </text>
    </comment>
    <comment ref="A25" authorId="0" shapeId="0" xr:uid="{00000000-0006-0000-0000-000025000000}">
      <text>
        <r>
          <rPr>
            <sz val="11"/>
            <color indexed="8"/>
            <rFont val="Calibri"/>
            <family val="2"/>
            <scheme val="minor"/>
          </rPr>
          <t>Unità di misura: Euro
Unità di moltiplicazione: Milioni</t>
        </r>
      </text>
    </comment>
    <comment ref="A26" authorId="0" shapeId="0" xr:uid="{00000000-0006-0000-0000-000026000000}">
      <text>
        <r>
          <rPr>
            <sz val="11"/>
            <color indexed="8"/>
            <rFont val="Calibri"/>
            <family val="2"/>
            <scheme val="minor"/>
          </rPr>
          <t>Unità di misura: Euro
Unità di moltiplicazione: Milioni</t>
        </r>
      </text>
    </comment>
    <comment ref="A27" authorId="0" shapeId="0" xr:uid="{00000000-0006-0000-0000-000027000000}">
      <text>
        <r>
          <rPr>
            <sz val="11"/>
            <color indexed="8"/>
            <rFont val="Calibri"/>
            <family val="2"/>
            <scheme val="minor"/>
          </rPr>
          <t>Unità di misura: Euro
Unità di moltiplicazione: Milioni</t>
        </r>
      </text>
    </comment>
    <comment ref="A28" authorId="0" shapeId="0" xr:uid="{00000000-0006-0000-0000-000028000000}">
      <text>
        <r>
          <rPr>
            <sz val="11"/>
            <color indexed="8"/>
            <rFont val="Calibri"/>
            <family val="2"/>
            <scheme val="minor"/>
          </rPr>
          <t>Unità di misura: Euro
Unità di moltiplicazione: Milioni</t>
        </r>
      </text>
    </comment>
    <comment ref="A29" authorId="0" shapeId="0" xr:uid="{00000000-0006-0000-0000-000029000000}">
      <text>
        <r>
          <rPr>
            <sz val="11"/>
            <color indexed="8"/>
            <rFont val="Calibri"/>
            <family val="2"/>
            <scheme val="minor"/>
          </rPr>
          <t>Unità di misura: Euro
Unità di moltiplicazione: Milioni</t>
        </r>
      </text>
    </comment>
    <comment ref="A30" authorId="0" shapeId="0" xr:uid="{00000000-0006-0000-0000-00002A000000}">
      <text>
        <r>
          <rPr>
            <sz val="11"/>
            <color indexed="8"/>
            <rFont val="Calibri"/>
            <family val="2"/>
            <scheme val="minor"/>
          </rPr>
          <t>Unità di misura: Euro
Unità di moltiplicazione: Milioni</t>
        </r>
      </text>
    </comment>
    <comment ref="A31" authorId="0" shapeId="0" xr:uid="{00000000-0006-0000-0000-00002B000000}">
      <text>
        <r>
          <rPr>
            <sz val="11"/>
            <color indexed="8"/>
            <rFont val="Calibri"/>
            <family val="2"/>
            <scheme val="minor"/>
          </rPr>
          <t>Aggregato: Lato del reddito:E' voce da considerarsi titolo di raggruppamento.</t>
        </r>
      </text>
    </comment>
    <comment ref="B31" authorId="0" shapeId="0" xr:uid="{00000000-0006-0000-0000-00002C000000}">
      <text>
        <r>
          <rPr>
            <sz val="11"/>
            <color indexed="8"/>
            <rFont val="Calibri"/>
            <family val="2"/>
            <scheme val="minor"/>
          </rPr>
          <t>Stato dell'osservazione: È voce da considerarsi come titolo di raggruppamento</t>
        </r>
      </text>
    </comment>
    <comment ref="C31" authorId="0" shapeId="0" xr:uid="{00000000-0006-0000-0000-00002D000000}">
      <text>
        <r>
          <rPr>
            <sz val="11"/>
            <color indexed="8"/>
            <rFont val="Calibri"/>
            <family val="2"/>
            <scheme val="minor"/>
          </rPr>
          <t>Stato dell'osservazione: È voce da considerarsi come titolo di raggruppamento</t>
        </r>
      </text>
    </comment>
    <comment ref="D31" authorId="0" shapeId="0" xr:uid="{00000000-0006-0000-0000-00002E000000}">
      <text>
        <r>
          <rPr>
            <sz val="11"/>
            <color indexed="8"/>
            <rFont val="Calibri"/>
            <family val="2"/>
            <scheme val="minor"/>
          </rPr>
          <t>Stato dell'osservazione: È voce da considerarsi come titolo di raggruppamento</t>
        </r>
      </text>
    </comment>
    <comment ref="E31" authorId="0" shapeId="0" xr:uid="{00000000-0006-0000-0000-00002F000000}">
      <text>
        <r>
          <rPr>
            <sz val="11"/>
            <color indexed="8"/>
            <rFont val="Calibri"/>
            <family val="2"/>
            <scheme val="minor"/>
          </rPr>
          <t>Stato dell'osservazione: È voce da considerarsi come titolo di raggruppamento</t>
        </r>
      </text>
    </comment>
    <comment ref="F31" authorId="0" shapeId="0" xr:uid="{00000000-0006-0000-0000-000030000000}">
      <text>
        <r>
          <rPr>
            <sz val="11"/>
            <color indexed="8"/>
            <rFont val="Calibri"/>
            <family val="2"/>
            <scheme val="minor"/>
          </rPr>
          <t>Stato dell'osservazione: È voce da considerarsi come titolo di raggruppamento</t>
        </r>
      </text>
    </comment>
    <comment ref="G31" authorId="0" shapeId="0" xr:uid="{00000000-0006-0000-0000-000031000000}">
      <text>
        <r>
          <rPr>
            <sz val="11"/>
            <color indexed="8"/>
            <rFont val="Calibri"/>
            <family val="2"/>
            <scheme val="minor"/>
          </rPr>
          <t>Stato dell'osservazione: È voce da considerarsi come titolo di raggruppamento</t>
        </r>
      </text>
    </comment>
    <comment ref="H31" authorId="0" shapeId="0" xr:uid="{00000000-0006-0000-0000-000032000000}">
      <text>
        <r>
          <rPr>
            <sz val="11"/>
            <color indexed="8"/>
            <rFont val="Calibri"/>
            <family val="2"/>
            <scheme val="minor"/>
          </rPr>
          <t>Stato dell'osservazione: È voce da considerarsi come titolo di raggruppamento</t>
        </r>
      </text>
    </comment>
    <comment ref="I31" authorId="0" shapeId="0" xr:uid="{00000000-0006-0000-0000-000033000000}">
      <text>
        <r>
          <rPr>
            <sz val="11"/>
            <color indexed="8"/>
            <rFont val="Calibri"/>
            <family val="2"/>
            <scheme val="minor"/>
          </rPr>
          <t>Stato dell'osservazione: È voce da considerarsi come titolo di raggruppamento</t>
        </r>
      </text>
    </comment>
    <comment ref="J31" authorId="0" shapeId="0" xr:uid="{00000000-0006-0000-0000-000034000000}">
      <text>
        <r>
          <rPr>
            <sz val="11"/>
            <color indexed="8"/>
            <rFont val="Calibri"/>
            <family val="2"/>
            <scheme val="minor"/>
          </rPr>
          <t>Stato dell'osservazione: È voce da considerarsi come titolo di raggruppamento</t>
        </r>
      </text>
    </comment>
    <comment ref="K31" authorId="0" shapeId="0" xr:uid="{00000000-0006-0000-0000-000035000000}">
      <text>
        <r>
          <rPr>
            <sz val="11"/>
            <color indexed="8"/>
            <rFont val="Calibri"/>
            <family val="2"/>
            <scheme val="minor"/>
          </rPr>
          <t>Stato dell'osservazione: È voce da considerarsi come titolo di raggruppamento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D1" authorId="0" shapeId="0" xr:uid="{6211287B-A8BF-4010-B324-A662428606D7}">
      <text>
        <r>
          <rPr>
            <sz val="11"/>
            <color indexed="8"/>
            <rFont val="Calibri"/>
            <family val="2"/>
            <scheme val="minor"/>
          </rPr>
          <t>Valutazione: Valori concatenati con anno di riferimento 2020: il concatenamento fornisce una misura dell'aggregato economico di interesse in termini di volume, ossia al netto della dinamica dei prezzi ad esso sottostanti. Si noti che la somma dei valori concatenati delle componenti di un aggregato non è uguale al valore concatenato dell'aggregato stesso.</t>
        </r>
      </text>
    </comment>
    <comment ref="A4" authorId="0" shapeId="0" xr:uid="{F9916033-1418-4EC4-B4AE-8DC745365308}">
      <text>
        <r>
          <rPr>
            <sz val="11"/>
            <color indexed="8"/>
            <rFont val="Calibri"/>
            <family val="2"/>
            <scheme val="minor"/>
          </rPr>
          <t>Aggregato: Lato della spesa:E' voce da considerarsi titolo di raggruppamento.</t>
        </r>
      </text>
    </comment>
    <comment ref="B4" authorId="0" shapeId="0" xr:uid="{64EA7E02-3C03-4D93-9C5D-9F5199F4FBF6}">
      <text>
        <r>
          <rPr>
            <sz val="11"/>
            <color indexed="8"/>
            <rFont val="Calibri"/>
            <family val="2"/>
            <scheme val="minor"/>
          </rPr>
          <t>Stato dell'osservazione: È voce da considerarsi come titolo di raggruppamento</t>
        </r>
      </text>
    </comment>
    <comment ref="C4" authorId="0" shapeId="0" xr:uid="{1FC6A011-9D23-4523-9848-6926AF9699AC}">
      <text>
        <r>
          <rPr>
            <sz val="11"/>
            <color indexed="8"/>
            <rFont val="Calibri"/>
            <family val="2"/>
            <scheme val="minor"/>
          </rPr>
          <t>Stato dell'osservazione: È voce da considerarsi come titolo di raggruppamento</t>
        </r>
      </text>
    </comment>
    <comment ref="A5" authorId="0" shapeId="0" xr:uid="{FED097A7-09F2-495B-9CC8-314662A81B52}">
      <text>
        <r>
          <rPr>
            <sz val="11"/>
            <color indexed="8"/>
            <rFont val="Calibri"/>
            <family val="2"/>
            <scheme val="minor"/>
          </rPr>
          <t>Unità di misura: Euro
Unità di moltiplicazione: Milioni</t>
        </r>
      </text>
    </comment>
    <comment ref="A6" authorId="0" shapeId="0" xr:uid="{881E6954-5580-4EB3-B2CA-9A759C4B6A2E}">
      <text>
        <r>
          <rPr>
            <sz val="11"/>
            <color indexed="8"/>
            <rFont val="Calibri"/>
            <family val="2"/>
            <scheme val="minor"/>
          </rPr>
          <t>Unità di misura: Euro
Unità di moltiplicazione: Milioni</t>
        </r>
      </text>
    </comment>
    <comment ref="A7" authorId="0" shapeId="0" xr:uid="{E860BD77-3A67-434F-9B00-7BA1351E64E4}">
      <text>
        <r>
          <rPr>
            <sz val="11"/>
            <color indexed="8"/>
            <rFont val="Calibri"/>
            <family val="2"/>
            <scheme val="minor"/>
          </rPr>
          <t>Unità di misura: Euro
Unità di moltiplicazione: Milioni</t>
        </r>
      </text>
    </comment>
    <comment ref="A8" authorId="0" shapeId="0" xr:uid="{AB46CC4D-814B-4E75-B438-535D911D8425}">
      <text>
        <r>
          <rPr>
            <sz val="11"/>
            <color indexed="8"/>
            <rFont val="Calibri"/>
            <family val="2"/>
            <scheme val="minor"/>
          </rPr>
          <t>Unità di misura: Euro
Unità di moltiplicazione: Milioni</t>
        </r>
      </text>
    </comment>
    <comment ref="A9" authorId="0" shapeId="0" xr:uid="{51F52D73-0AA5-49FC-BC07-21684095F8BE}">
      <text>
        <r>
          <rPr>
            <sz val="11"/>
            <color indexed="8"/>
            <rFont val="Calibri"/>
            <family val="2"/>
            <scheme val="minor"/>
          </rPr>
          <t>Unità di misura: Euro
Unità di moltiplicazione: Milioni</t>
        </r>
      </text>
    </comment>
    <comment ref="A10" authorId="0" shapeId="0" xr:uid="{3F68D539-45B1-4725-AFD5-C4841CCB7DCF}">
      <text>
        <r>
          <rPr>
            <sz val="11"/>
            <color indexed="8"/>
            <rFont val="Calibri"/>
            <family val="2"/>
            <scheme val="minor"/>
          </rPr>
          <t>Unità di misura: Euro
Unità di moltiplicazione: Milioni</t>
        </r>
      </text>
    </comment>
    <comment ref="A11" authorId="0" shapeId="0" xr:uid="{BB01C5DA-EDB5-4409-B971-BCDFD58D9605}">
      <text>
        <r>
          <rPr>
            <sz val="11"/>
            <color indexed="8"/>
            <rFont val="Calibri"/>
            <family val="2"/>
            <scheme val="minor"/>
          </rPr>
          <t>Unità di misura: Euro
Unità di moltiplicazione: Milioni</t>
        </r>
      </text>
    </comment>
    <comment ref="A12" authorId="0" shapeId="0" xr:uid="{369E8466-5095-4E29-AB98-4FD1A0AA2976}">
      <text>
        <r>
          <rPr>
            <sz val="11"/>
            <color indexed="8"/>
            <rFont val="Calibri"/>
            <family val="2"/>
            <scheme val="minor"/>
          </rPr>
          <t>Unità di misura: Euro
Unità di moltiplicazione: Milioni</t>
        </r>
      </text>
    </comment>
    <comment ref="A13" authorId="0" shapeId="0" xr:uid="{01214B1D-6779-41EE-A574-48000C4D25D4}">
      <text>
        <r>
          <rPr>
            <sz val="11"/>
            <color indexed="8"/>
            <rFont val="Calibri"/>
            <family val="2"/>
            <scheme val="minor"/>
          </rPr>
          <t>Unità di misura: Euro
Unità di moltiplicazione: Milioni</t>
        </r>
      </text>
    </comment>
    <comment ref="A14" authorId="0" shapeId="0" xr:uid="{DE296060-F911-4A4D-89B3-7BE4DFF0C627}">
      <text>
        <r>
          <rPr>
            <sz val="11"/>
            <color indexed="8"/>
            <rFont val="Calibri"/>
            <family val="2"/>
            <scheme val="minor"/>
          </rPr>
          <t>Unità di misura: Euro
Unità di moltiplicazione: Milioni</t>
        </r>
      </text>
    </comment>
    <comment ref="A15" authorId="0" shapeId="0" xr:uid="{024791A9-965B-4B83-93C6-573787E3DBF9}">
      <text>
        <r>
          <rPr>
            <sz val="11"/>
            <color indexed="8"/>
            <rFont val="Calibri"/>
            <family val="2"/>
            <scheme val="minor"/>
          </rPr>
          <t>Unità di misura: Euro
Unità di moltiplicazione: Milioni</t>
        </r>
      </text>
    </comment>
    <comment ref="A16" authorId="0" shapeId="0" xr:uid="{072D57B6-261A-4EA2-AFBF-F90F29B9FA2C}">
      <text>
        <r>
          <rPr>
            <sz val="11"/>
            <color indexed="8"/>
            <rFont val="Calibri"/>
            <family val="2"/>
            <scheme val="minor"/>
          </rPr>
          <t>Unità di misura: Euro
Unità di moltiplicazione: Milioni</t>
        </r>
      </text>
    </comment>
    <comment ref="A17" authorId="0" shapeId="0" xr:uid="{3428C9BD-D289-4A6F-8E76-9B0E87FF6847}">
      <text>
        <r>
          <rPr>
            <sz val="11"/>
            <color indexed="8"/>
            <rFont val="Calibri"/>
            <family val="2"/>
            <scheme val="minor"/>
          </rPr>
          <t>Unità di misura: Euro
Unità di moltiplicazione: Milioni</t>
        </r>
      </text>
    </comment>
    <comment ref="A18" authorId="0" shapeId="0" xr:uid="{3B5CA341-E858-44CF-AC9E-328078A7D53C}">
      <text>
        <r>
          <rPr>
            <sz val="11"/>
            <color indexed="8"/>
            <rFont val="Calibri"/>
            <family val="2"/>
            <scheme val="minor"/>
          </rPr>
          <t>Aggregato: Lato del reddito:E' voce da considerarsi titolo di raggruppamento.</t>
        </r>
      </text>
    </comment>
    <comment ref="B18" authorId="0" shapeId="0" xr:uid="{C373089C-C512-4C1C-B522-4794AF21C350}">
      <text>
        <r>
          <rPr>
            <sz val="11"/>
            <color indexed="8"/>
            <rFont val="Calibri"/>
            <family val="2"/>
            <scheme val="minor"/>
          </rPr>
          <t>Stato dell'osservazione: È voce da considerarsi come titolo di raggruppamento</t>
        </r>
      </text>
    </comment>
    <comment ref="C18" authorId="0" shapeId="0" xr:uid="{F690EB90-0383-412C-813D-0F28CAB18D36}">
      <text>
        <r>
          <rPr>
            <sz val="11"/>
            <color indexed="8"/>
            <rFont val="Calibri"/>
            <family val="2"/>
            <scheme val="minor"/>
          </rPr>
          <t>Stato dell'osservazione: È voce da considerarsi come titolo di raggruppamento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A04D9448-8774-4EE5-AA99-710683F55044}">
      <text>
        <r>
          <rPr>
            <sz val="11"/>
            <color indexed="8"/>
            <rFont val="Calibri"/>
            <family val="2"/>
            <scheme val="minor"/>
          </rPr>
          <t>Correzione: Dati grezzi:sono al lordo delle fluttuazioni stagionali e degli effetti riconducibili alla diversa composizione di calendario del periodo di riferimento.</t>
        </r>
      </text>
    </comment>
    <comment ref="A11" authorId="0" shapeId="0" xr:uid="{0112E1DA-B924-4479-A89D-255E3D660B3F}">
      <text>
        <r>
          <rPr>
            <sz val="11"/>
            <color indexed="8"/>
            <rFont val="Calibri"/>
            <family val="2"/>
            <scheme val="minor"/>
          </rPr>
          <t>Unità di misura: Euro
Unità di moltiplicazione: Milioni</t>
        </r>
      </text>
    </comment>
    <comment ref="A12" authorId="0" shapeId="0" xr:uid="{F035454E-33A0-4C6A-8DE2-CB1E378ED7CC}">
      <text>
        <r>
          <rPr>
            <sz val="11"/>
            <color indexed="8"/>
            <rFont val="Calibri"/>
            <family val="2"/>
            <scheme val="minor"/>
          </rPr>
          <t>Unità di misura: Euro
Unità di moltiplicazione: Milioni</t>
        </r>
      </text>
    </comment>
    <comment ref="A13" authorId="0" shapeId="0" xr:uid="{CD7C5C85-E4A6-45C3-9483-330AA7AB84BE}">
      <text>
        <r>
          <rPr>
            <sz val="11"/>
            <color indexed="8"/>
            <rFont val="Calibri"/>
            <family val="2"/>
            <scheme val="minor"/>
          </rPr>
          <t>Unità di misura: Euro
Unità di moltiplicazione: Milioni</t>
        </r>
      </text>
    </comment>
    <comment ref="A14" authorId="0" shapeId="0" xr:uid="{EFC59915-456C-4AF9-990C-0FD07E7D7A89}">
      <text>
        <r>
          <rPr>
            <sz val="11"/>
            <color indexed="8"/>
            <rFont val="Calibri"/>
            <family val="2"/>
            <scheme val="minor"/>
          </rPr>
          <t>Unità di misura: Euro
Unità di moltiplicazione: Milioni</t>
        </r>
      </text>
    </comment>
    <comment ref="A15" authorId="0" shapeId="0" xr:uid="{91CE78B8-606C-4CCA-A952-E79473EA93DA}">
      <text>
        <r>
          <rPr>
            <sz val="11"/>
            <color indexed="8"/>
            <rFont val="Calibri"/>
            <family val="2"/>
            <scheme val="minor"/>
          </rPr>
          <t>Unità di misura: Euro
Unità di moltiplicazione: Milioni</t>
        </r>
      </text>
    </comment>
    <comment ref="A17" authorId="0" shapeId="0" xr:uid="{B03F2EE3-5CD1-40AD-AAF0-660B073E9AAD}">
      <text>
        <r>
          <rPr>
            <sz val="11"/>
            <color indexed="8"/>
            <rFont val="Calibri"/>
            <family val="2"/>
            <scheme val="minor"/>
          </rPr>
          <t>Unità di misura: Euro
Unità di moltiplicazione: Milioni</t>
        </r>
      </text>
    </comment>
    <comment ref="A18" authorId="0" shapeId="0" xr:uid="{10721B30-2A17-40AB-8A3A-AAEEA67A502E}">
      <text>
        <r>
          <rPr>
            <sz val="11"/>
            <color indexed="8"/>
            <rFont val="Calibri"/>
            <family val="2"/>
            <scheme val="minor"/>
          </rPr>
          <t>Unità di misura: Euro
Unità di moltiplicazione: Milioni</t>
        </r>
      </text>
    </comment>
    <comment ref="A19" authorId="0" shapeId="0" xr:uid="{65583622-29CD-4DAC-B238-5019E7740A6D}">
      <text>
        <r>
          <rPr>
            <sz val="11"/>
            <color indexed="8"/>
            <rFont val="Calibri"/>
            <family val="2"/>
            <scheme val="minor"/>
          </rPr>
          <t>Unità di misura: Euro
Unità di moltiplicazione: Milioni</t>
        </r>
      </text>
    </comment>
    <comment ref="A20" authorId="0" shapeId="0" xr:uid="{85D6410D-7802-4B0F-8B52-AE8B0ECEF27A}">
      <text>
        <r>
          <rPr>
            <sz val="11"/>
            <color indexed="8"/>
            <rFont val="Calibri"/>
            <family val="2"/>
            <scheme val="minor"/>
          </rPr>
          <t>Unità di misura: Euro
Unità di moltiplicazione: Milioni</t>
        </r>
      </text>
    </comment>
    <comment ref="A22" authorId="0" shapeId="0" xr:uid="{270D148D-503B-46D9-8E7B-E089E9CEF191}">
      <text>
        <r>
          <rPr>
            <sz val="11"/>
            <color indexed="8"/>
            <rFont val="Calibri"/>
            <family val="2"/>
            <scheme val="minor"/>
          </rPr>
          <t>Unità di misura: Euro
Unità di moltiplicazione: Milioni</t>
        </r>
      </text>
    </comment>
    <comment ref="A23" authorId="0" shapeId="0" xr:uid="{7E9780E4-DA17-4E12-B5D3-49A2C2FE950A}">
      <text>
        <r>
          <rPr>
            <sz val="11"/>
            <color indexed="8"/>
            <rFont val="Calibri"/>
            <family val="2"/>
            <scheme val="minor"/>
          </rPr>
          <t>Unità di misura: Euro
Unità di moltiplicazione: Milioni</t>
        </r>
      </text>
    </comment>
    <comment ref="A25" authorId="0" shapeId="0" xr:uid="{2F367CFA-C559-44F6-ADE3-05CF20779B73}">
      <text>
        <r>
          <rPr>
            <sz val="11"/>
            <color indexed="8"/>
            <rFont val="Calibri"/>
            <family val="2"/>
            <scheme val="minor"/>
          </rPr>
          <t>Unità di misura: Euro
Unità di moltiplicazione: Milioni</t>
        </r>
      </text>
    </comment>
    <comment ref="A26" authorId="0" shapeId="0" xr:uid="{2467CBA4-0C54-40C2-85E8-ACE6D8D03FF7}">
      <text>
        <r>
          <rPr>
            <sz val="11"/>
            <color indexed="8"/>
            <rFont val="Calibri"/>
            <family val="2"/>
            <scheme val="minor"/>
          </rPr>
          <t>Unità di misura: Euro
Unità di moltiplicazione: Milioni</t>
        </r>
      </text>
    </comment>
    <comment ref="A27" authorId="0" shapeId="0" xr:uid="{054C1E30-655B-4DE8-8D70-CBA3EB00D254}">
      <text>
        <r>
          <rPr>
            <sz val="11"/>
            <color indexed="8"/>
            <rFont val="Calibri"/>
            <family val="2"/>
            <scheme val="minor"/>
          </rPr>
          <t>Unità di misura: Euro
Unità di moltiplicazione: Milioni</t>
        </r>
      </text>
    </comment>
    <comment ref="A28" authorId="0" shapeId="0" xr:uid="{7FCA5819-1242-4161-907C-ED7B99E1B45D}">
      <text>
        <r>
          <rPr>
            <sz val="11"/>
            <color indexed="8"/>
            <rFont val="Calibri"/>
            <family val="2"/>
            <scheme val="minor"/>
          </rPr>
          <t>Unità di misura: Euro
Unità di moltiplicazione: Milioni</t>
        </r>
      </text>
    </comment>
    <comment ref="A29" authorId="0" shapeId="0" xr:uid="{F6C116B2-952F-49E7-AD76-C5CA66C222F4}">
      <text>
        <r>
          <rPr>
            <sz val="11"/>
            <color indexed="8"/>
            <rFont val="Calibri"/>
            <family val="2"/>
            <scheme val="minor"/>
          </rPr>
          <t>Unità di misura: Euro
Unità di moltiplicazione: Milioni</t>
        </r>
      </text>
    </comment>
    <comment ref="A30" authorId="0" shapeId="0" xr:uid="{E22252A7-C962-4105-87E0-43D07E28D489}">
      <text>
        <r>
          <rPr>
            <sz val="11"/>
            <color indexed="8"/>
            <rFont val="Calibri"/>
            <family val="2"/>
            <scheme val="minor"/>
          </rPr>
          <t>Unità di misura: Euro
Unità di moltiplicazione: Milioni</t>
        </r>
      </text>
    </comment>
    <comment ref="A31" authorId="0" shapeId="0" xr:uid="{60BCA118-A0B3-4BF0-8A24-79EC8F215762}">
      <text>
        <r>
          <rPr>
            <sz val="11"/>
            <color indexed="8"/>
            <rFont val="Calibri"/>
            <family val="2"/>
            <scheme val="minor"/>
          </rPr>
          <t>Unità di misura: Euro
Unità di moltiplicazione: Milioni</t>
        </r>
      </text>
    </comment>
    <comment ref="A32" authorId="0" shapeId="0" xr:uid="{4496A1F7-4281-4FDE-AE6C-0FBFE4E7D2F7}">
      <text>
        <r>
          <rPr>
            <sz val="11"/>
            <color indexed="8"/>
            <rFont val="Calibri"/>
            <family val="2"/>
            <scheme val="minor"/>
          </rPr>
          <t>Unità di misura: Euro
Unità di moltiplicazione: Milioni</t>
        </r>
      </text>
    </comment>
    <comment ref="A34" authorId="0" shapeId="0" xr:uid="{BDF84057-A886-430F-B8CC-F51A89151CC2}">
      <text>
        <r>
          <rPr>
            <sz val="11"/>
            <color indexed="8"/>
            <rFont val="Calibri"/>
            <family val="2"/>
            <scheme val="minor"/>
          </rPr>
          <t>Unità di misura: Euro
Unità di moltiplicazione: Milioni</t>
        </r>
      </text>
    </comment>
    <comment ref="A35" authorId="0" shapeId="0" xr:uid="{2624F421-F648-4D6E-8CD9-0F912CA7EAE0}">
      <text>
        <r>
          <rPr>
            <sz val="11"/>
            <color indexed="8"/>
            <rFont val="Calibri"/>
            <family val="2"/>
            <scheme val="minor"/>
          </rPr>
          <t>Unità di misura: Euro
Unità di moltiplicazione: Milioni</t>
        </r>
      </text>
    </comment>
    <comment ref="A36" authorId="0" shapeId="0" xr:uid="{32FDC930-1FD1-48D0-BFF6-AA8B55EAD677}">
      <text>
        <r>
          <rPr>
            <sz val="11"/>
            <color indexed="8"/>
            <rFont val="Calibri"/>
            <family val="2"/>
            <scheme val="minor"/>
          </rPr>
          <t>Unità di misura: Euro
Unità di moltiplicazione: Milioni</t>
        </r>
      </text>
    </comment>
    <comment ref="A37" authorId="0" shapeId="0" xr:uid="{38ABF55E-7B4B-489D-9AF7-740C204D57AA}">
      <text>
        <r>
          <rPr>
            <sz val="11"/>
            <color indexed="8"/>
            <rFont val="Calibri"/>
            <family val="2"/>
            <scheme val="minor"/>
          </rPr>
          <t>Unità di misura: Euro
Unità di moltiplicazione: Milioni</t>
        </r>
      </text>
    </comment>
    <comment ref="A38" authorId="0" shapeId="0" xr:uid="{ACBC6B14-C400-4CBE-AECC-F07C8A593FDE}">
      <text>
        <r>
          <rPr>
            <sz val="11"/>
            <color indexed="8"/>
            <rFont val="Calibri"/>
            <family val="2"/>
            <scheme val="minor"/>
          </rPr>
          <t>Unità di misura: Euro
Unità di moltiplicazione: Milioni</t>
        </r>
      </text>
    </comment>
    <comment ref="A39" authorId="0" shapeId="0" xr:uid="{B7ED1EE1-49A8-46AF-B6F3-E99E9ED9F868}">
      <text>
        <r>
          <rPr>
            <sz val="11"/>
            <color indexed="8"/>
            <rFont val="Calibri"/>
            <family val="2"/>
            <scheme val="minor"/>
          </rPr>
          <t>Unità di misura: Euro
Unità di moltiplicazione: Milioni</t>
        </r>
      </text>
    </comment>
    <comment ref="A40" authorId="0" shapeId="0" xr:uid="{34B50C48-C06E-467A-A10D-157E6CD299C5}">
      <text>
        <r>
          <rPr>
            <sz val="11"/>
            <color indexed="8"/>
            <rFont val="Calibri"/>
            <family val="2"/>
            <scheme val="minor"/>
          </rPr>
          <t>Unità di misura: Euro
Unità di moltiplicazione: Milioni</t>
        </r>
      </text>
    </comment>
    <comment ref="A41" authorId="0" shapeId="0" xr:uid="{E8C1419C-3A59-410F-9027-106813B09D2F}">
      <text>
        <r>
          <rPr>
            <sz val="11"/>
            <color indexed="8"/>
            <rFont val="Calibri"/>
            <family val="2"/>
            <scheme val="minor"/>
          </rPr>
          <t>Unità di misura: Euro
Unità di moltiplicazione: Milioni</t>
        </r>
      </text>
    </comment>
    <comment ref="A43" authorId="0" shapeId="0" xr:uid="{19806E80-1F81-4E97-86F0-5E6AD07F3B4D}">
      <text>
        <r>
          <rPr>
            <sz val="11"/>
            <color indexed="8"/>
            <rFont val="Calibri"/>
            <family val="2"/>
            <scheme val="minor"/>
          </rPr>
          <t>Unità di misura: Euro
Unità di moltiplicazione: Milioni</t>
        </r>
      </text>
    </comment>
    <comment ref="A44" authorId="0" shapeId="0" xr:uid="{B0592E00-467C-46DC-A705-9D830477B6BC}">
      <text>
        <r>
          <rPr>
            <sz val="11"/>
            <color indexed="8"/>
            <rFont val="Calibri"/>
            <family val="2"/>
            <scheme val="minor"/>
          </rPr>
          <t>Unità di misura: Euro
Unità di moltiplicazione: Milioni</t>
        </r>
      </text>
    </comment>
    <comment ref="A45" authorId="0" shapeId="0" xr:uid="{E06AC3FC-366F-4475-9A5C-F5CE2EE63AF2}">
      <text>
        <r>
          <rPr>
            <sz val="11"/>
            <color indexed="8"/>
            <rFont val="Calibri"/>
            <family val="2"/>
            <scheme val="minor"/>
          </rPr>
          <t>Unità di misura: Euro
Unità di moltiplicazione: Milioni</t>
        </r>
      </text>
    </comment>
    <comment ref="A46" authorId="0" shapeId="0" xr:uid="{D8929C07-B394-40C0-8D5F-82FD7897BE1F}">
      <text>
        <r>
          <rPr>
            <sz val="11"/>
            <color indexed="8"/>
            <rFont val="Calibri"/>
            <family val="2"/>
            <scheme val="minor"/>
          </rPr>
          <t>Unità di misura: Euro
Unità di moltiplicazione: Milioni</t>
        </r>
      </text>
    </comment>
    <comment ref="A47" authorId="0" shapeId="0" xr:uid="{3F377135-53CB-4594-9639-577E81214129}">
      <text>
        <r>
          <rPr>
            <sz val="11"/>
            <color indexed="8"/>
            <rFont val="Calibri"/>
            <family val="2"/>
            <scheme val="minor"/>
          </rPr>
          <t>Unità di misura: Euro
Unità di moltiplicazione: Milioni</t>
        </r>
      </text>
    </comment>
    <comment ref="A48" authorId="0" shapeId="0" xr:uid="{A58C0487-2762-4F1F-A4D7-C0DBB2A24C47}">
      <text>
        <r>
          <rPr>
            <sz val="11"/>
            <color indexed="8"/>
            <rFont val="Calibri"/>
            <family val="2"/>
            <scheme val="minor"/>
          </rPr>
          <t>Unità di misura: Euro
Unità di moltiplicazione: Milioni</t>
        </r>
      </text>
    </comment>
    <comment ref="A49" authorId="0" shapeId="0" xr:uid="{30429D7D-1A2B-465D-9615-E1F7102D2699}">
      <text>
        <r>
          <rPr>
            <sz val="11"/>
            <color indexed="8"/>
            <rFont val="Calibri"/>
            <family val="2"/>
            <scheme val="minor"/>
          </rPr>
          <t>Unità di misura: Euro
Unità di moltiplicazione: Milioni</t>
        </r>
      </text>
    </comment>
    <comment ref="A50" authorId="0" shapeId="0" xr:uid="{D63693E8-2F41-434F-B70D-176A85ACB697}">
      <text>
        <r>
          <rPr>
            <sz val="11"/>
            <color indexed="8"/>
            <rFont val="Calibri"/>
            <family val="2"/>
            <scheme val="minor"/>
          </rPr>
          <t>Unità di misura: Euro
Unità di moltiplicazione: Milioni</t>
        </r>
      </text>
    </comment>
    <comment ref="A51" authorId="0" shapeId="0" xr:uid="{F760682A-C303-4AA2-A92F-0B69245288A8}">
      <text>
        <r>
          <rPr>
            <sz val="11"/>
            <color indexed="8"/>
            <rFont val="Calibri"/>
            <family val="2"/>
            <scheme val="minor"/>
          </rPr>
          <t>Unità di misura: Euro
Unità di moltiplicazione: Milioni</t>
        </r>
      </text>
    </comment>
    <comment ref="A52" authorId="0" shapeId="0" xr:uid="{F0F1FA96-A036-4F77-AED8-F52694D34C35}">
      <text>
        <r>
          <rPr>
            <sz val="11"/>
            <color indexed="8"/>
            <rFont val="Calibri"/>
            <family val="2"/>
            <scheme val="minor"/>
          </rPr>
          <t>Unità di misura: Euro
Unità di moltiplicazione: Milioni</t>
        </r>
      </text>
    </comment>
    <comment ref="A53" authorId="0" shapeId="0" xr:uid="{7C6C0ADF-A105-44F4-A062-5174F61DF8F3}">
      <text>
        <r>
          <rPr>
            <sz val="11"/>
            <color indexed="8"/>
            <rFont val="Calibri"/>
            <family val="2"/>
            <scheme val="minor"/>
          </rPr>
          <t>Unità di misura: Euro
Unità di moltiplicazione: Milioni</t>
        </r>
      </text>
    </comment>
    <comment ref="A54" authorId="0" shapeId="0" xr:uid="{E83021F3-25A1-4EC5-912F-D379198DD780}">
      <text>
        <r>
          <rPr>
            <sz val="11"/>
            <color indexed="8"/>
            <rFont val="Calibri"/>
            <family val="2"/>
            <scheme val="minor"/>
          </rPr>
          <t>Unità di misura: Euro
Unità di moltiplicazione: Milioni</t>
        </r>
      </text>
    </comment>
    <comment ref="A55" authorId="0" shapeId="0" xr:uid="{076D8ECC-1BF9-4EE7-995C-EA0CE9808932}">
      <text>
        <r>
          <rPr>
            <sz val="11"/>
            <color indexed="8"/>
            <rFont val="Calibri"/>
            <family val="2"/>
            <scheme val="minor"/>
          </rPr>
          <t>Unità di misura: Euro
Unità di moltiplicazione: Milioni</t>
        </r>
      </text>
    </comment>
    <comment ref="A56" authorId="0" shapeId="0" xr:uid="{51677AE8-8885-48EE-AE70-909A64491F34}">
      <text>
        <r>
          <rPr>
            <sz val="11"/>
            <color indexed="8"/>
            <rFont val="Calibri"/>
            <family val="2"/>
            <scheme val="minor"/>
          </rPr>
          <t>Unità di misura: Euro
Unità di moltiplicazione: Milioni</t>
        </r>
      </text>
    </comment>
    <comment ref="A57" authorId="0" shapeId="0" xr:uid="{5F92F8CC-6F91-4659-B9DF-2CF841C00D80}">
      <text>
        <r>
          <rPr>
            <sz val="11"/>
            <color indexed="8"/>
            <rFont val="Calibri"/>
            <family val="2"/>
            <scheme val="minor"/>
          </rPr>
          <t>Unità di misura: Euro
Unità di moltiplicazione: Milioni</t>
        </r>
      </text>
    </comment>
    <comment ref="A58" authorId="0" shapeId="0" xr:uid="{791A6FDA-844D-4BA5-93AC-D1F7AD741612}">
      <text>
        <r>
          <rPr>
            <sz val="11"/>
            <color indexed="8"/>
            <rFont val="Calibri"/>
            <family val="2"/>
            <scheme val="minor"/>
          </rPr>
          <t>Unità di misura: Euro
Unità di moltiplicazione: Milioni</t>
        </r>
      </text>
    </comment>
    <comment ref="A59" authorId="0" shapeId="0" xr:uid="{DACDD252-8887-40B1-BE8F-CEC293683D83}">
      <text>
        <r>
          <rPr>
            <sz val="11"/>
            <color indexed="8"/>
            <rFont val="Calibri"/>
            <family val="2"/>
            <scheme val="minor"/>
          </rPr>
          <t>Unità di misura: Euro
Unità di moltiplicazione: Milioni</t>
        </r>
      </text>
    </comment>
    <comment ref="A60" authorId="0" shapeId="0" xr:uid="{D7EAC78F-B7B4-40C1-8039-CA9CAEC9062A}">
      <text>
        <r>
          <rPr>
            <sz val="11"/>
            <color indexed="8"/>
            <rFont val="Calibri"/>
            <family val="2"/>
            <scheme val="minor"/>
          </rPr>
          <t>Unità di misura: Euro
Unità di moltiplicazione: Milioni</t>
        </r>
      </text>
    </comment>
    <comment ref="A61" authorId="0" shapeId="0" xr:uid="{E2C6D18F-AB9D-472F-A9F0-6B76EE11C21F}">
      <text>
        <r>
          <rPr>
            <sz val="11"/>
            <color indexed="8"/>
            <rFont val="Calibri"/>
            <family val="2"/>
            <scheme val="minor"/>
          </rPr>
          <t>Unità di misura: Euro
Unità di moltiplicazione: Milioni</t>
        </r>
      </text>
    </comment>
    <comment ref="A62" authorId="0" shapeId="0" xr:uid="{A21BD61D-58E0-49F8-BCF4-046D0EA03647}">
      <text>
        <r>
          <rPr>
            <sz val="11"/>
            <color indexed="8"/>
            <rFont val="Calibri"/>
            <family val="2"/>
            <scheme val="minor"/>
          </rPr>
          <t>Unità di misura: Euro
Unità di moltiplicazione: Milioni</t>
        </r>
      </text>
    </comment>
    <comment ref="A63" authorId="0" shapeId="0" xr:uid="{4AC21C87-20A0-4A5A-B4FC-5E83C1F5DA4A}">
      <text>
        <r>
          <rPr>
            <sz val="11"/>
            <color indexed="8"/>
            <rFont val="Calibri"/>
            <family val="2"/>
            <scheme val="minor"/>
          </rPr>
          <t>Unità di misura: Euro
Unità di moltiplicazione: Milioni</t>
        </r>
      </text>
    </comment>
    <comment ref="A64" authorId="0" shapeId="0" xr:uid="{2EA27315-2ED6-4EAC-A397-1F227F710768}">
      <text>
        <r>
          <rPr>
            <sz val="11"/>
            <color indexed="8"/>
            <rFont val="Calibri"/>
            <family val="2"/>
            <scheme val="minor"/>
          </rPr>
          <t>Unità di misura: Euro
Unità di moltiplicazione: Milioni</t>
        </r>
      </text>
    </comment>
    <comment ref="A65" authorId="0" shapeId="0" xr:uid="{D9E4F242-C15F-41CB-A736-4447DE9E862D}">
      <text>
        <r>
          <rPr>
            <sz val="11"/>
            <color indexed="8"/>
            <rFont val="Calibri"/>
            <family val="2"/>
            <scheme val="minor"/>
          </rPr>
          <t>Unità di misura: Euro
Unità di moltiplicazione: Milioni</t>
        </r>
      </text>
    </comment>
    <comment ref="A66" authorId="0" shapeId="0" xr:uid="{C5B4DF09-2CFD-466D-8674-0A51EFE0F355}">
      <text>
        <r>
          <rPr>
            <sz val="11"/>
            <color indexed="8"/>
            <rFont val="Calibri"/>
            <family val="2"/>
            <scheme val="minor"/>
          </rPr>
          <t>Unità di misura: Euro
Unità di moltiplicazione: Milioni</t>
        </r>
      </text>
    </comment>
    <comment ref="A67" authorId="0" shapeId="0" xr:uid="{675F28B5-C4EB-4AFC-AB17-EBD3CB469FCF}">
      <text>
        <r>
          <rPr>
            <sz val="11"/>
            <color indexed="8"/>
            <rFont val="Calibri"/>
            <family val="2"/>
            <scheme val="minor"/>
          </rPr>
          <t>Unità di misura: Euro
Unità di moltiplicazione: Milioni</t>
        </r>
      </text>
    </comment>
    <comment ref="A69" authorId="0" shapeId="0" xr:uid="{9581A9CA-9E2C-4996-938A-7B70A9223BE8}">
      <text>
        <r>
          <rPr>
            <sz val="11"/>
            <color indexed="8"/>
            <rFont val="Calibri"/>
            <family val="2"/>
            <scheme val="minor"/>
          </rPr>
          <t>Unità di misura: Euro
Unità di moltiplicazione: Milioni</t>
        </r>
      </text>
    </comment>
    <comment ref="A70" authorId="0" shapeId="0" xr:uid="{EFB6D73A-6CD9-49A8-B10C-D039B112D141}">
      <text>
        <r>
          <rPr>
            <sz val="11"/>
            <color indexed="8"/>
            <rFont val="Calibri"/>
            <family val="2"/>
            <scheme val="minor"/>
          </rPr>
          <t>Unità di misura: Euro
Unità di moltiplicazione: Milioni</t>
        </r>
      </text>
    </comment>
    <comment ref="A71" authorId="0" shapeId="0" xr:uid="{8310D113-DE24-4357-AA84-8255D7B7F8ED}">
      <text>
        <r>
          <rPr>
            <sz val="11"/>
            <color indexed="8"/>
            <rFont val="Calibri"/>
            <family val="2"/>
            <scheme val="minor"/>
          </rPr>
          <t>Unità di misura: Euro
Unità di moltiplicazione: Milioni</t>
        </r>
      </text>
    </comment>
    <comment ref="A72" authorId="0" shapeId="0" xr:uid="{F4957659-A92B-4DDB-9A04-E357031DE545}">
      <text>
        <r>
          <rPr>
            <sz val="11"/>
            <color indexed="8"/>
            <rFont val="Calibri"/>
            <family val="2"/>
            <scheme val="minor"/>
          </rPr>
          <t>Unità di misura: Euro
Unità di moltiplicazione: Milioni</t>
        </r>
      </text>
    </comment>
    <comment ref="A73" authorId="0" shapeId="0" xr:uid="{454E6617-80DB-44E5-A586-999D4F6A853B}">
      <text>
        <r>
          <rPr>
            <sz val="11"/>
            <color indexed="8"/>
            <rFont val="Calibri"/>
            <family val="2"/>
            <scheme val="minor"/>
          </rPr>
          <t>Unità di misura: Euro
Unità di moltiplicazione: Milioni</t>
        </r>
      </text>
    </comment>
    <comment ref="A74" authorId="0" shapeId="0" xr:uid="{E29301F7-DE63-4416-9AFC-2A716F99098B}">
      <text>
        <r>
          <rPr>
            <sz val="11"/>
            <color indexed="8"/>
            <rFont val="Calibri"/>
            <family val="2"/>
            <scheme val="minor"/>
          </rPr>
          <t>Unità di misura: Euro
Unità di moltiplicazione: Milioni</t>
        </r>
      </text>
    </comment>
    <comment ref="A76" authorId="0" shapeId="0" xr:uid="{4FB4919A-9E62-441E-B5C0-ACFB22D04DE0}">
      <text>
        <r>
          <rPr>
            <sz val="11"/>
            <color indexed="8"/>
            <rFont val="Calibri"/>
            <family val="2"/>
            <scheme val="minor"/>
          </rPr>
          <t>Unità di misura: Euro
Unità di moltiplicazione: Milioni</t>
        </r>
      </text>
    </comment>
    <comment ref="A77" authorId="0" shapeId="0" xr:uid="{2E4C1A45-2B3D-4BF7-AA24-FC825A202402}">
      <text>
        <r>
          <rPr>
            <sz val="11"/>
            <color indexed="8"/>
            <rFont val="Calibri"/>
            <family val="2"/>
            <scheme val="minor"/>
          </rPr>
          <t>Unità di misura: Euro
Unità di moltiplicazione: Milioni</t>
        </r>
      </text>
    </comment>
    <comment ref="A78" authorId="0" shapeId="0" xr:uid="{85E0434E-3205-4E9F-8E5F-39A2CC16017A}">
      <text>
        <r>
          <rPr>
            <sz val="11"/>
            <color indexed="8"/>
            <rFont val="Calibri"/>
            <family val="2"/>
            <scheme val="minor"/>
          </rPr>
          <t>Unità di misura: Euro
Unità di moltiplicazione: Milioni</t>
        </r>
      </text>
    </comment>
    <comment ref="A79" authorId="0" shapeId="0" xr:uid="{88D36653-3013-4E55-8313-8786C9860171}">
      <text>
        <r>
          <rPr>
            <sz val="11"/>
            <color indexed="8"/>
            <rFont val="Calibri"/>
            <family val="2"/>
            <scheme val="minor"/>
          </rPr>
          <t>Unità di misura: Euro
Unità di moltiplicazione: Milioni</t>
        </r>
      </text>
    </comment>
    <comment ref="A80" authorId="0" shapeId="0" xr:uid="{3E95ADCA-D280-4B63-A116-18581C5E3C0D}">
      <text>
        <r>
          <rPr>
            <sz val="11"/>
            <color indexed="8"/>
            <rFont val="Calibri"/>
            <family val="2"/>
            <scheme val="minor"/>
          </rPr>
          <t>Unità di misura: Euro
Unità di moltiplicazione: Milioni</t>
        </r>
      </text>
    </comment>
    <comment ref="A82" authorId="0" shapeId="0" xr:uid="{8B0BE8AF-7AD5-4D41-A431-E26EA1B1231F}">
      <text>
        <r>
          <rPr>
            <sz val="11"/>
            <color indexed="8"/>
            <rFont val="Calibri"/>
            <family val="2"/>
            <scheme val="minor"/>
          </rPr>
          <t>Unità di misura: Euro
Unità di moltiplicazione: Milioni</t>
        </r>
      </text>
    </comment>
    <comment ref="A83" authorId="0" shapeId="0" xr:uid="{FA520734-31C5-473F-8780-4915CACFDB41}">
      <text>
        <r>
          <rPr>
            <sz val="11"/>
            <color indexed="8"/>
            <rFont val="Calibri"/>
            <family val="2"/>
            <scheme val="minor"/>
          </rPr>
          <t>Unità di misura: Euro
Unità di moltiplicazione: Milioni</t>
        </r>
      </text>
    </comment>
    <comment ref="A84" authorId="0" shapeId="0" xr:uid="{2FDBAAA9-2AA0-47D0-8A6B-DF3E51455B83}">
      <text>
        <r>
          <rPr>
            <sz val="11"/>
            <color indexed="8"/>
            <rFont val="Calibri"/>
            <family val="2"/>
            <scheme val="minor"/>
          </rPr>
          <t>Unità di misura: Euro
Unità di moltiplicazione: Milioni</t>
        </r>
      </text>
    </comment>
    <comment ref="A85" authorId="0" shapeId="0" xr:uid="{331121F2-0022-4656-BDCA-71FD78E534E7}">
      <text>
        <r>
          <rPr>
            <sz val="11"/>
            <color indexed="8"/>
            <rFont val="Calibri"/>
            <family val="2"/>
            <scheme val="minor"/>
          </rPr>
          <t>Unità di misura: Euro
Unità di moltiplicazione: Milioni</t>
        </r>
      </text>
    </comment>
    <comment ref="A86" authorId="0" shapeId="0" xr:uid="{50C6664F-5599-42AA-BFB4-ABD1B49BBFAC}">
      <text>
        <r>
          <rPr>
            <sz val="11"/>
            <color indexed="8"/>
            <rFont val="Calibri"/>
            <family val="2"/>
            <scheme val="minor"/>
          </rPr>
          <t>Unità di misura: Euro
Unità di moltiplicazione: Milioni</t>
        </r>
      </text>
    </comment>
    <comment ref="A87" authorId="0" shapeId="0" xr:uid="{1D674AE2-445B-4A17-840D-69BCB96357D5}">
      <text>
        <r>
          <rPr>
            <sz val="11"/>
            <color indexed="8"/>
            <rFont val="Calibri"/>
            <family val="2"/>
            <scheme val="minor"/>
          </rPr>
          <t>Unità di misura: Euro
Unità di moltiplicazione: Milioni</t>
        </r>
      </text>
    </comment>
  </commentList>
</comments>
</file>

<file path=xl/sharedStrings.xml><?xml version="1.0" encoding="utf-8"?>
<sst xmlns="http://schemas.openxmlformats.org/spreadsheetml/2006/main" count="223" uniqueCount="126">
  <si>
    <t xml:space="preserve">Prodotto interno lordo e principali componenti  </t>
  </si>
  <si>
    <t xml:space="preserve">Frequenza: Annuale  </t>
  </si>
  <si>
    <t xml:space="preserve">Territorio: Italia  </t>
  </si>
  <si>
    <t xml:space="preserve">Valutazione: Valori concatenati con anno di riferimento 2020  </t>
  </si>
  <si>
    <t xml:space="preserve">Correzione: Dati grezzi  </t>
  </si>
  <si>
    <t xml:space="preserve">Edizione: Mar-2025  </t>
  </si>
  <si>
    <t xml:space="preserve">  </t>
  </si>
  <si>
    <t xml:space="preserve">Tempo  </t>
  </si>
  <si>
    <t xml:space="preserve">2015  </t>
  </si>
  <si>
    <t xml:space="preserve">2016  </t>
  </si>
  <si>
    <t xml:space="preserve">2017  </t>
  </si>
  <si>
    <t xml:space="preserve">2018  </t>
  </si>
  <si>
    <t xml:space="preserve">2019  </t>
  </si>
  <si>
    <t xml:space="preserve">2020  </t>
  </si>
  <si>
    <t xml:space="preserve">2021  </t>
  </si>
  <si>
    <t xml:space="preserve">2022  </t>
  </si>
  <si>
    <t xml:space="preserve">2023  </t>
  </si>
  <si>
    <t xml:space="preserve">2024  </t>
  </si>
  <si>
    <t xml:space="preserve">Aggregato  </t>
  </si>
  <si>
    <t xml:space="preserve">LATO DELLA PRODUZIONE  </t>
  </si>
  <si>
    <t>..</t>
  </si>
  <si>
    <t xml:space="preserve">Prodotto interno lordo ai prezzi di mercato  </t>
  </si>
  <si>
    <t xml:space="preserve">Produzione  </t>
  </si>
  <si>
    <t xml:space="preserve">Consumi intermedi  </t>
  </si>
  <si>
    <t xml:space="preserve">Valore aggiunto  </t>
  </si>
  <si>
    <t xml:space="preserve">Imposte sui prodotti  </t>
  </si>
  <si>
    <t xml:space="preserve">Contributi ai prodotti  </t>
  </si>
  <si>
    <t xml:space="preserve">LATO DELLA SPESA  </t>
  </si>
  <si>
    <t xml:space="preserve">Spesa per consumi finali nazionali  </t>
  </si>
  <si>
    <t xml:space="preserve">Spesa per consumi finali sul territorio economico e all'estero delle famiglie residenti  </t>
  </si>
  <si>
    <t xml:space="preserve">Spesa per consumi finali delle istituzioni sociali private senza scopo di lucro al servizio delle famiglie  </t>
  </si>
  <si>
    <t xml:space="preserve">Spesa per consumi finali delle amministrazioni pubbliche  </t>
  </si>
  <si>
    <t xml:space="preserve">Spesa per consumi individuali delle amministrazioni pubbliche  </t>
  </si>
  <si>
    <t xml:space="preserve">Spesa per consumi collettivi delle amministrazioni pubbliche  </t>
  </si>
  <si>
    <t xml:space="preserve">Spesa per consumi individuali effettivi  </t>
  </si>
  <si>
    <t xml:space="preserve">Investimenti lordi  </t>
  </si>
  <si>
    <t xml:space="preserve">Investimenti fissi lordi  </t>
  </si>
  <si>
    <t xml:space="preserve">Oggetti di valore  </t>
  </si>
  <si>
    <t xml:space="preserve">Importazioni di beni e servizi fob  </t>
  </si>
  <si>
    <t xml:space="preserve">Esportazioni di beni e servizi fob  </t>
  </si>
  <si>
    <t xml:space="preserve">LATO DEL REDDITO  </t>
  </si>
  <si>
    <t>Quota sul PIL</t>
  </si>
  <si>
    <t>C</t>
  </si>
  <si>
    <t>G</t>
  </si>
  <si>
    <t>I</t>
  </si>
  <si>
    <t>NX</t>
  </si>
  <si>
    <t>Variazione 2020-24</t>
  </si>
  <si>
    <t>totale</t>
  </si>
  <si>
    <t>Reddito disponibile</t>
  </si>
  <si>
    <t>Pressione fiscale</t>
  </si>
  <si>
    <t>Variazione annua media</t>
  </si>
  <si>
    <t>Variazione media annua</t>
  </si>
  <si>
    <r>
      <t>(</t>
    </r>
    <r>
      <rPr>
        <b/>
        <sz val="11"/>
        <color rgb="FFFF0000"/>
        <rFont val="Calibri"/>
        <family val="2"/>
      </rPr>
      <t>da dati nel foglio precedente</t>
    </r>
    <r>
      <rPr>
        <b/>
        <sz val="11"/>
        <rFont val="Calibri"/>
      </rPr>
      <t>)</t>
    </r>
  </si>
  <si>
    <t>Questi valori sono tratti per la pressione fiscale da: https://esploradati.istat.it/databrowser/#/en/dw/categories/IT1,DATAWAREHOUSE,1.0/UP_ACC_PUBAM/UP_DCCN_FPA/IT1,95_815_DF_DCCN_FPA_2,1.0</t>
  </si>
  <si>
    <t>Trasferimenti (*)</t>
  </si>
  <si>
    <t>(*) Attenzione, il valore è espresso a prezzi correnti (si dovrebbe usare il deflatore, ma non è stato applicato per semplificare)</t>
  </si>
  <si>
    <t xml:space="preserve">Conto economico per sottosettore  </t>
  </si>
  <si>
    <t xml:space="preserve">Valutazione: Prezzi correnti  </t>
  </si>
  <si>
    <t xml:space="preserve">Settore istituzionale: Amministrazioni pubbliche  </t>
  </si>
  <si>
    <t xml:space="preserve">Totale entrate della pa  </t>
  </si>
  <si>
    <t xml:space="preserve">Totale entrate correnti  </t>
  </si>
  <si>
    <t xml:space="preserve">Produzione di beni e servizi destinabili alla vendita  </t>
  </si>
  <si>
    <t xml:space="preserve">Produzione di beni e servizi per proprio uso finale  </t>
  </si>
  <si>
    <t xml:space="preserve">Pagamenti per beni e servizi non destinabili alla vendita  </t>
  </si>
  <si>
    <t xml:space="preserve">Redditi da capitale  </t>
  </si>
  <si>
    <t xml:space="preserve">Interessi  </t>
  </si>
  <si>
    <t xml:space="preserve">Dividendi  </t>
  </si>
  <si>
    <t xml:space="preserve">Redditi prelevati dai membri delle quasi-società  </t>
  </si>
  <si>
    <t xml:space="preserve">Utili reinvestiti da investimenti diretti all'estero  </t>
  </si>
  <si>
    <t xml:space="preserve">Altri redditi da investimenti  </t>
  </si>
  <si>
    <t xml:space="preserve">Fitti di terreni e diritti di sfruttamento dei giacimenti  </t>
  </si>
  <si>
    <t xml:space="preserve">Imposte sulla produzione e sulle importazioni  </t>
  </si>
  <si>
    <t xml:space="preserve">Altri contributi alla produzione  </t>
  </si>
  <si>
    <t xml:space="preserve">Imposte correnti sul reddito, sul patrimonio,ecc  </t>
  </si>
  <si>
    <t xml:space="preserve">Contributi sociali netti  </t>
  </si>
  <si>
    <t xml:space="preserve">Contributi sociali effettivi a carico dei datori di lavoro e delle famiglie  </t>
  </si>
  <si>
    <t xml:space="preserve">Contributi sociali figurativi a carico dei datori di lavoro  </t>
  </si>
  <si>
    <t xml:space="preserve">Indennizzi di assicurazione contro i danni  </t>
  </si>
  <si>
    <t xml:space="preserve">Trasferimenti correnti tra amministrazioni pubbliche  </t>
  </si>
  <si>
    <t xml:space="preserve">Aiuti internazionali correnti  </t>
  </si>
  <si>
    <t xml:space="preserve">Trasferimenti correnti diversi  </t>
  </si>
  <si>
    <t xml:space="preserve">Trasferimenti correnti diversi ricevuti dalle ISP  </t>
  </si>
  <si>
    <t xml:space="preserve">Trasferimenti correnti diversi ricevuti da famiglie  </t>
  </si>
  <si>
    <t xml:space="preserve">Trasferimenti correnti diversi ricevuti da imprese  </t>
  </si>
  <si>
    <t xml:space="preserve">Totale entrate in conto capitale  </t>
  </si>
  <si>
    <t xml:space="preserve">Imposte in conto capitale  </t>
  </si>
  <si>
    <t xml:space="preserve">Contributi agli investimenti  </t>
  </si>
  <si>
    <t xml:space="preserve">Contributi agli investimenti ricevuti dal resto del mondo  </t>
  </si>
  <si>
    <t xml:space="preserve">Contributi agli investimenti ricevuti da altre amministrazioni pubbliche  </t>
  </si>
  <si>
    <t xml:space="preserve">Altri trasferimenti in conto capitale  </t>
  </si>
  <si>
    <t xml:space="preserve">Altri trasferimenti in c/capitale ricevuti dalle ISP  </t>
  </si>
  <si>
    <t xml:space="preserve">Altri trasferimenti in c/capitale ricevuti da famiglie  </t>
  </si>
  <si>
    <t xml:space="preserve">Altri trasferimenti in c/capitale ricevuti da imprese  </t>
  </si>
  <si>
    <t xml:space="preserve">Altri trasferimenti in c/capitale ricevuti dal resto del mondo  </t>
  </si>
  <si>
    <t xml:space="preserve">Altri trasferimenti in c/capitale ricevuti da altre amministrazioni pubbliche  </t>
  </si>
  <si>
    <t xml:space="preserve">Totale uscite della PA  </t>
  </si>
  <si>
    <t xml:space="preserve">Totale uscite correnti  </t>
  </si>
  <si>
    <t xml:space="preserve">Redditi da lavoro dipendente  </t>
  </si>
  <si>
    <t xml:space="preserve">Retribuzioni lorde  </t>
  </si>
  <si>
    <t xml:space="preserve">Contributi sociali a carico dei datori di lavoro  </t>
  </si>
  <si>
    <t xml:space="preserve">Contributi sociali effettivi a carico dei datori di lavoro  </t>
  </si>
  <si>
    <t xml:space="preserve">Acquisto di beni e servizi non market prodotti da produttori market  </t>
  </si>
  <si>
    <t xml:space="preserve">Altre imposte sulla produzione  </t>
  </si>
  <si>
    <t xml:space="preserve">Contributi  </t>
  </si>
  <si>
    <t xml:space="preserve">Prestazioni sociali diverse dai trasferimenti sociali in natura  </t>
  </si>
  <si>
    <t xml:space="preserve">Premi netti di assicurazione contro i danni  </t>
  </si>
  <si>
    <t xml:space="preserve">Trasferimenti correnti diversi pagati alle ISP  </t>
  </si>
  <si>
    <t xml:space="preserve">Trasferimenti correnti diversi pagati alle famiglie  </t>
  </si>
  <si>
    <t xml:space="preserve">Trasferimenti correnti diversi pagati alle imprese  </t>
  </si>
  <si>
    <t xml:space="preserve">Risorse proprie dell'UE basate su IVA e RNL  </t>
  </si>
  <si>
    <t xml:space="preserve">Altri redditi da capitale  </t>
  </si>
  <si>
    <t xml:space="preserve">Totale uscite in conto capitale  </t>
  </si>
  <si>
    <t xml:space="preserve">Acquisizioni meno cessioni di attività non finanziarie non prodotte  </t>
  </si>
  <si>
    <t xml:space="preserve">Contributi agli investimenti  pagati alle ISP  </t>
  </si>
  <si>
    <t xml:space="preserve">Contributi agli investimenti pagati alle famiglie  </t>
  </si>
  <si>
    <t xml:space="preserve">Contributi agli investimenti pagati alle imprese  </t>
  </si>
  <si>
    <t xml:space="preserve">Contributi agli investimenti pagati al resto del mondo  </t>
  </si>
  <si>
    <t xml:space="preserve">Contributi agli investimenti pagati ad enti pubblici  </t>
  </si>
  <si>
    <t xml:space="preserve">Altri trasferimenti in c/capitale pagati alle ISP  </t>
  </si>
  <si>
    <t xml:space="preserve">Altri trasferimenti in c/capitale pagati alle famiglie  </t>
  </si>
  <si>
    <t xml:space="preserve">Altri trasferimenti in c/capitale pagati alle imprese  </t>
  </si>
  <si>
    <t xml:space="preserve">Altri trasferimenti in c/capitale pagati al resto del mondo  </t>
  </si>
  <si>
    <t xml:space="preserve">Altri trasferimenti in c/capitale pagati ad enti pubblici  </t>
  </si>
  <si>
    <t xml:space="preserve">Risparmio lordo  </t>
  </si>
  <si>
    <t xml:space="preserve">Accreditamento/indebitamento  </t>
  </si>
  <si>
    <r>
      <t xml:space="preserve">Per quanto riguarda i </t>
    </r>
    <r>
      <rPr>
        <b/>
        <sz val="11"/>
        <color rgb="FF000000"/>
        <rFont val="Calibri"/>
        <family val="2"/>
        <scheme val="minor"/>
      </rPr>
      <t>trasferimenti</t>
    </r>
    <r>
      <rPr>
        <sz val="11"/>
        <color indexed="8"/>
        <rFont val="Calibri"/>
        <family val="2"/>
        <scheme val="minor"/>
      </rPr>
      <t xml:space="preserve"> (vedi pagina Conto Economico AP)da: https://esploradati.istat.it/databrowser/#/it/dw/categories/IT1,DATAWAREHOUSE,1.0/UP_ACC_PUBAM/UP_DCCN_FPA/IT1,95_815_DF_DCCN_FPA_1,1.0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</si>
</sst>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11" x14ac:knownFonts="1">
    <font>
      <sz val="11"/>
      <color indexed="8"/>
      <name val="Calibri"/>
      <family val="2"/>
      <scheme val="minor"/>
    </font>
    <font>
      <b/>
      <sz val="11"/>
      <name val="Calibri"/>
    </font>
    <font>
      <i/>
      <sz val="11"/>
      <name val="Calibri"/>
    </font>
    <font>
      <b/>
      <sz val="11"/>
      <color indexed="8"/>
      <name val="Calibri"/>
      <family val="2"/>
      <scheme val="minor"/>
    </font>
    <font>
      <b/>
      <sz val="11"/>
      <color rgb="FFFF0000"/>
      <name val="Calibri"/>
      <family val="2"/>
      <scheme val="minor"/>
    </font>
    <font>
      <sz val="11"/>
      <color rgb="FFFF0000"/>
      <name val="Calibri"/>
      <family val="2"/>
      <scheme val="minor"/>
    </font>
    <font>
      <b/>
      <sz val="11"/>
      <color rgb="FFFF0000"/>
      <name val="Calibri"/>
      <family val="2"/>
    </font>
    <font>
      <b/>
      <sz val="11"/>
      <name val="Calibri"/>
      <family val="2"/>
    </font>
    <font>
      <b/>
      <sz val="11"/>
      <name val="Calibri"/>
      <family val="2"/>
      <scheme val="minor"/>
    </font>
    <font>
      <b/>
      <sz val="11"/>
      <color rgb="FF000000"/>
      <name val="Calibri"/>
      <family val="2"/>
      <scheme val="minor"/>
    </font>
    <font>
      <i/>
      <sz val="11"/>
      <name val="Calibri"/>
      <family val="2"/>
    </font>
  </fonts>
  <fills count="6">
    <fill>
      <patternFill patternType="none"/>
    </fill>
    <fill>
      <patternFill patternType="gray125"/>
    </fill>
    <fill>
      <patternFill patternType="solid">
        <fgColor indexed="22"/>
      </patternFill>
    </fill>
    <fill>
      <patternFill patternType="solid">
        <fgColor indexed="55"/>
      </patternFill>
    </fill>
    <fill>
      <patternFill patternType="solid">
        <fgColor theme="9" tint="0.79998168889431442"/>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9">
    <xf numFmtId="0" fontId="0" fillId="0" borderId="0" xfId="0"/>
    <xf numFmtId="164" fontId="0" fillId="0" borderId="1" xfId="0" applyNumberFormat="1" applyBorder="1" applyAlignment="1">
      <alignment horizontal="right"/>
    </xf>
    <xf numFmtId="3" fontId="0" fillId="0" borderId="1" xfId="0" applyNumberFormat="1" applyBorder="1" applyAlignment="1">
      <alignment horizontal="right"/>
    </xf>
    <xf numFmtId="0" fontId="0" fillId="0" borderId="1" xfId="0" applyBorder="1" applyAlignment="1">
      <alignment horizontal="right"/>
    </xf>
    <xf numFmtId="0" fontId="0" fillId="2" borderId="1" xfId="0" applyFill="1" applyBorder="1" applyAlignment="1">
      <alignment horizontal="left" vertical="top" wrapText="1"/>
    </xf>
    <xf numFmtId="0" fontId="0" fillId="3" borderId="1" xfId="0" applyFill="1" applyBorder="1" applyAlignment="1">
      <alignment horizontal="left" vertical="top"/>
    </xf>
    <xf numFmtId="0" fontId="0" fillId="0" borderId="1" xfId="0" applyBorder="1" applyAlignment="1">
      <alignment horizontal="left" vertical="top"/>
    </xf>
    <xf numFmtId="0" fontId="1" fillId="0" borderId="0" xfId="0" applyFont="1" applyAlignment="1">
      <alignment horizontal="left" vertical="top"/>
    </xf>
    <xf numFmtId="0" fontId="0" fillId="4" borderId="1" xfId="0" applyFill="1" applyBorder="1" applyAlignment="1">
      <alignment horizontal="left" vertical="top" wrapText="1"/>
    </xf>
    <xf numFmtId="165" fontId="0" fillId="0" borderId="0" xfId="0" applyNumberFormat="1"/>
    <xf numFmtId="166" fontId="0" fillId="0" borderId="0" xfId="0" applyNumberFormat="1"/>
    <xf numFmtId="0" fontId="3" fillId="0" borderId="1" xfId="0" applyFont="1" applyBorder="1" applyAlignment="1">
      <alignment horizontal="center" vertical="top"/>
    </xf>
    <xf numFmtId="0" fontId="3" fillId="0" borderId="0" xfId="0" applyFont="1" applyBorder="1" applyAlignment="1">
      <alignment horizontal="center" vertical="top"/>
    </xf>
    <xf numFmtId="0" fontId="3" fillId="0" borderId="0" xfId="0" applyFont="1" applyAlignment="1">
      <alignment horizontal="center"/>
    </xf>
    <xf numFmtId="165" fontId="5" fillId="0" borderId="0" xfId="0" applyNumberFormat="1" applyFont="1"/>
    <xf numFmtId="0" fontId="2" fillId="2" borderId="1" xfId="0" applyFont="1" applyFill="1" applyBorder="1" applyAlignment="1">
      <alignment horizontal="left" vertical="top" wrapText="1"/>
    </xf>
    <xf numFmtId="0" fontId="0" fillId="5" borderId="1" xfId="0" applyFill="1" applyBorder="1" applyAlignment="1">
      <alignment horizontal="left" vertical="top"/>
    </xf>
    <xf numFmtId="0" fontId="7" fillId="0" borderId="0" xfId="0" applyFont="1" applyAlignment="1">
      <alignment horizontal="left" vertical="top"/>
    </xf>
    <xf numFmtId="0" fontId="0" fillId="5" borderId="1" xfId="0" applyFill="1" applyBorder="1" applyAlignment="1">
      <alignment horizontal="left" vertical="top" wrapText="1"/>
    </xf>
    <xf numFmtId="0" fontId="8" fillId="5" borderId="1" xfId="0" applyFont="1" applyFill="1" applyBorder="1" applyAlignment="1">
      <alignment horizontal="left" vertical="top" wrapText="1"/>
    </xf>
    <xf numFmtId="0" fontId="3" fillId="5" borderId="1" xfId="0" applyFont="1" applyFill="1" applyBorder="1" applyAlignment="1">
      <alignment horizontal="left" vertical="top" wrapText="1"/>
    </xf>
    <xf numFmtId="0" fontId="0" fillId="5" borderId="0" xfId="0" applyFill="1"/>
    <xf numFmtId="0" fontId="3" fillId="0" borderId="0" xfId="0" applyFont="1"/>
    <xf numFmtId="0" fontId="10" fillId="2" borderId="1" xfId="0" applyFont="1" applyFill="1" applyBorder="1" applyAlignment="1">
      <alignment horizontal="left" vertical="top" wrapText="1"/>
    </xf>
    <xf numFmtId="0" fontId="7" fillId="5" borderId="0" xfId="0" applyFont="1" applyFill="1" applyAlignment="1">
      <alignment horizontal="left" vertical="top"/>
    </xf>
    <xf numFmtId="165" fontId="3" fillId="0" borderId="0" xfId="0" applyNumberFormat="1" applyFont="1"/>
    <xf numFmtId="165" fontId="4" fillId="0" borderId="0" xfId="0" applyNumberFormat="1" applyFont="1"/>
    <xf numFmtId="1" fontId="0" fillId="0" borderId="0" xfId="0" applyNumberFormat="1"/>
    <xf numFmtId="165" fontId="0" fillId="5" borderId="0" xfId="0" applyNumberFormat="1" applyFill="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1"/>
  <sheetViews>
    <sheetView tabSelected="1" topLeftCell="B4" workbookViewId="0">
      <selection activeCell="F5" sqref="F5:G7"/>
    </sheetView>
  </sheetViews>
  <sheetFormatPr defaultColWidth="25" defaultRowHeight="14.4" x14ac:dyDescent="0.55000000000000004"/>
  <sheetData>
    <row r="1" spans="1:12" x14ac:dyDescent="0.55000000000000004">
      <c r="A1" s="7" t="s">
        <v>0</v>
      </c>
    </row>
    <row r="2" spans="1:12" x14ac:dyDescent="0.55000000000000004">
      <c r="A2" s="6" t="s">
        <v>1</v>
      </c>
    </row>
    <row r="3" spans="1:12" x14ac:dyDescent="0.55000000000000004">
      <c r="A3" s="6" t="s">
        <v>2</v>
      </c>
    </row>
    <row r="4" spans="1:12" x14ac:dyDescent="0.55000000000000004">
      <c r="A4" s="16" t="s">
        <v>3</v>
      </c>
    </row>
    <row r="5" spans="1:12" x14ac:dyDescent="0.55000000000000004">
      <c r="A5" s="6" t="s">
        <v>4</v>
      </c>
      <c r="F5" s="28">
        <f>+(G22-F22)/F22%</f>
        <v>0.33939428365084517</v>
      </c>
      <c r="G5" s="28">
        <f>+(H22-G22)/G22%</f>
        <v>2.3136554919171526</v>
      </c>
    </row>
    <row r="6" spans="1:12" x14ac:dyDescent="0.55000000000000004">
      <c r="A6" s="6" t="s">
        <v>5</v>
      </c>
      <c r="F6" s="28">
        <f>+(G11-F11)/F11%</f>
        <v>-8.8682212218534442</v>
      </c>
      <c r="G6" s="28">
        <f>+(H11-G11)/G11%</f>
        <v>8.9310621080005514</v>
      </c>
    </row>
    <row r="7" spans="1:12" x14ac:dyDescent="0.55000000000000004">
      <c r="F7" s="28">
        <f>+F22/F11%</f>
        <v>18.829541241529036</v>
      </c>
      <c r="G7" s="28">
        <f>+G22/G11%</f>
        <v>20.732007957548088</v>
      </c>
      <c r="H7" s="9">
        <f>+H22/H11%</f>
        <v>19.472568051537145</v>
      </c>
      <c r="I7" s="9">
        <f>+I22/I11%</f>
        <v>18.729174933937436</v>
      </c>
      <c r="J7" s="9">
        <f>+J22/J11%</f>
        <v>18.714101618639528</v>
      </c>
      <c r="K7" s="9">
        <f>+K22/K11%</f>
        <v>18.787965634412899</v>
      </c>
    </row>
    <row r="8" spans="1:12" x14ac:dyDescent="0.55000000000000004">
      <c r="A8" s="5" t="s">
        <v>7</v>
      </c>
      <c r="B8" s="4" t="s">
        <v>8</v>
      </c>
      <c r="C8" s="4" t="s">
        <v>9</v>
      </c>
      <c r="D8" s="4" t="s">
        <v>10</v>
      </c>
      <c r="E8" s="4" t="s">
        <v>11</v>
      </c>
      <c r="F8" s="4" t="s">
        <v>12</v>
      </c>
      <c r="G8" s="4" t="s">
        <v>13</v>
      </c>
      <c r="H8" s="4" t="s">
        <v>14</v>
      </c>
      <c r="I8" s="4" t="s">
        <v>15</v>
      </c>
      <c r="J8" s="4" t="s">
        <v>16</v>
      </c>
      <c r="K8" s="4" t="s">
        <v>17</v>
      </c>
    </row>
    <row r="9" spans="1:12" x14ac:dyDescent="0.55000000000000004">
      <c r="A9" s="5" t="s">
        <v>18</v>
      </c>
      <c r="B9" s="15" t="s">
        <v>6</v>
      </c>
      <c r="C9" s="15" t="s">
        <v>6</v>
      </c>
      <c r="D9" s="15" t="s">
        <v>6</v>
      </c>
      <c r="E9" s="15" t="s">
        <v>6</v>
      </c>
      <c r="F9" s="15" t="s">
        <v>6</v>
      </c>
      <c r="G9" s="15" t="s">
        <v>6</v>
      </c>
      <c r="H9" s="15" t="s">
        <v>6</v>
      </c>
      <c r="I9" s="15" t="s">
        <v>6</v>
      </c>
      <c r="J9" s="15" t="s">
        <v>6</v>
      </c>
      <c r="K9" s="15" t="s">
        <v>6</v>
      </c>
    </row>
    <row r="10" spans="1:12" x14ac:dyDescent="0.55000000000000004">
      <c r="A10" s="4" t="s">
        <v>19</v>
      </c>
      <c r="B10" s="3" t="s">
        <v>20</v>
      </c>
      <c r="C10" s="3" t="s">
        <v>20</v>
      </c>
      <c r="D10" s="3" t="s">
        <v>20</v>
      </c>
      <c r="E10" s="3" t="s">
        <v>20</v>
      </c>
      <c r="F10" s="3" t="s">
        <v>20</v>
      </c>
      <c r="G10" s="3" t="s">
        <v>20</v>
      </c>
      <c r="H10" s="3" t="s">
        <v>20</v>
      </c>
      <c r="I10" s="3" t="s">
        <v>20</v>
      </c>
      <c r="J10" s="3" t="s">
        <v>20</v>
      </c>
      <c r="K10" s="3" t="s">
        <v>20</v>
      </c>
    </row>
    <row r="11" spans="1:12" ht="28.8" x14ac:dyDescent="0.55000000000000004">
      <c r="A11" s="4" t="s">
        <v>21</v>
      </c>
      <c r="B11" s="1">
        <v>1759418.3</v>
      </c>
      <c r="C11" s="1">
        <v>1781168.6</v>
      </c>
      <c r="D11" s="1">
        <v>1809733.2</v>
      </c>
      <c r="E11" s="1">
        <v>1824693.3</v>
      </c>
      <c r="F11" s="1">
        <v>1832524.2</v>
      </c>
      <c r="G11" s="1">
        <v>1670011.9</v>
      </c>
      <c r="H11" s="1">
        <v>1819161.7</v>
      </c>
      <c r="I11" s="1">
        <v>1906866.7</v>
      </c>
      <c r="J11" s="1">
        <v>1920507.9</v>
      </c>
      <c r="K11" s="1">
        <v>1934446.8</v>
      </c>
      <c r="L11" s="9">
        <f>+(G11-F11)/F11%</f>
        <v>-8.8682212218534442</v>
      </c>
    </row>
    <row r="12" spans="1:12" x14ac:dyDescent="0.55000000000000004">
      <c r="A12" s="4" t="s">
        <v>22</v>
      </c>
      <c r="B12" s="1">
        <v>3228146.3</v>
      </c>
      <c r="C12" s="1">
        <v>3260318.6</v>
      </c>
      <c r="D12" s="1">
        <v>3353545.8</v>
      </c>
      <c r="E12" s="1">
        <v>3395738.2</v>
      </c>
      <c r="F12" s="1">
        <v>3408472.1</v>
      </c>
      <c r="G12" s="1">
        <v>3143279.3</v>
      </c>
      <c r="H12" s="1">
        <v>3493182.7</v>
      </c>
      <c r="I12" s="1">
        <v>3682609.6</v>
      </c>
      <c r="J12" s="1">
        <v>3730243.2</v>
      </c>
      <c r="K12" s="1">
        <v>3738120.8</v>
      </c>
    </row>
    <row r="13" spans="1:12" x14ac:dyDescent="0.55000000000000004">
      <c r="A13" s="4" t="s">
        <v>23</v>
      </c>
      <c r="B13" s="1">
        <v>1674239.7</v>
      </c>
      <c r="C13" s="1">
        <v>1685446.5</v>
      </c>
      <c r="D13" s="1">
        <v>1749346.3</v>
      </c>
      <c r="E13" s="1">
        <v>1775520.5</v>
      </c>
      <c r="F13" s="1">
        <v>1777037.8</v>
      </c>
      <c r="G13" s="1">
        <v>1646957.5</v>
      </c>
      <c r="H13" s="2">
        <v>1862713</v>
      </c>
      <c r="I13" s="1">
        <v>1971267.2</v>
      </c>
      <c r="J13" s="1">
        <v>2005326.5</v>
      </c>
      <c r="K13" s="1">
        <v>2004015.1</v>
      </c>
    </row>
    <row r="14" spans="1:12" x14ac:dyDescent="0.55000000000000004">
      <c r="A14" s="4" t="s">
        <v>24</v>
      </c>
      <c r="B14" s="1">
        <v>1554159.8</v>
      </c>
      <c r="C14" s="1">
        <v>1575406.2</v>
      </c>
      <c r="D14" s="1">
        <v>1604434.9</v>
      </c>
      <c r="E14" s="1">
        <v>1620342.6</v>
      </c>
      <c r="F14" s="1">
        <v>1631728.4</v>
      </c>
      <c r="G14" s="1">
        <v>1496321.9</v>
      </c>
      <c r="H14" s="1">
        <v>1630469.8</v>
      </c>
      <c r="I14" s="1">
        <v>1711010.4</v>
      </c>
      <c r="J14" s="1">
        <v>1723486.4</v>
      </c>
      <c r="K14" s="1">
        <v>1732937.5</v>
      </c>
    </row>
    <row r="15" spans="1:12" x14ac:dyDescent="0.55000000000000004">
      <c r="A15" s="4" t="s">
        <v>25</v>
      </c>
      <c r="B15" s="1">
        <v>217837.2</v>
      </c>
      <c r="C15" s="1">
        <v>218654.5</v>
      </c>
      <c r="D15" s="1">
        <v>218080.1</v>
      </c>
      <c r="E15" s="1">
        <v>216784.6</v>
      </c>
      <c r="F15" s="1">
        <v>213297.4</v>
      </c>
      <c r="G15" s="2">
        <v>186747</v>
      </c>
      <c r="H15" s="2">
        <v>202352</v>
      </c>
      <c r="I15" s="1">
        <v>214820.8</v>
      </c>
      <c r="J15" s="1">
        <v>216352.6</v>
      </c>
      <c r="K15" s="1">
        <v>219332.4</v>
      </c>
    </row>
    <row r="16" spans="1:12" x14ac:dyDescent="0.55000000000000004">
      <c r="A16" s="4" t="s">
        <v>26</v>
      </c>
      <c r="B16" s="1">
        <v>12145.3</v>
      </c>
      <c r="C16" s="1">
        <v>12577.5</v>
      </c>
      <c r="D16" s="1">
        <v>12639.5</v>
      </c>
      <c r="E16" s="1">
        <v>12374.8</v>
      </c>
      <c r="F16" s="1">
        <v>12527.7</v>
      </c>
      <c r="G16" s="2">
        <v>13057</v>
      </c>
      <c r="H16" s="1">
        <v>13660.1</v>
      </c>
      <c r="I16" s="1">
        <v>18783.099999999999</v>
      </c>
      <c r="J16" s="1">
        <v>19183.099999999999</v>
      </c>
      <c r="K16" s="1">
        <v>17000.599999999999</v>
      </c>
    </row>
    <row r="17" spans="1:11" x14ac:dyDescent="0.55000000000000004">
      <c r="A17" s="4" t="s">
        <v>27</v>
      </c>
      <c r="B17" s="3" t="s">
        <v>20</v>
      </c>
      <c r="C17" s="3" t="s">
        <v>20</v>
      </c>
      <c r="D17" s="3" t="s">
        <v>20</v>
      </c>
      <c r="E17" s="3" t="s">
        <v>20</v>
      </c>
      <c r="F17" s="3" t="s">
        <v>20</v>
      </c>
      <c r="G17" s="3" t="s">
        <v>20</v>
      </c>
      <c r="H17" s="3" t="s">
        <v>20</v>
      </c>
      <c r="I17" s="3" t="s">
        <v>20</v>
      </c>
      <c r="J17" s="3" t="s">
        <v>20</v>
      </c>
      <c r="K17" s="3" t="s">
        <v>20</v>
      </c>
    </row>
    <row r="18" spans="1:11" ht="28.8" x14ac:dyDescent="0.55000000000000004">
      <c r="A18" s="4" t="s">
        <v>21</v>
      </c>
      <c r="B18" s="1">
        <v>1759418.3</v>
      </c>
      <c r="C18" s="1">
        <v>1781168.6</v>
      </c>
      <c r="D18" s="1">
        <v>1809733.2</v>
      </c>
      <c r="E18" s="1">
        <v>1824693.3</v>
      </c>
      <c r="F18" s="1">
        <v>1832524.2</v>
      </c>
      <c r="G18" s="1">
        <v>1670011.9</v>
      </c>
      <c r="H18" s="1">
        <v>1819161.7</v>
      </c>
      <c r="I18" s="1">
        <v>1906866.7</v>
      </c>
      <c r="J18" s="1">
        <v>1920507.9</v>
      </c>
      <c r="K18" s="1">
        <v>1934446.8</v>
      </c>
    </row>
    <row r="19" spans="1:11" ht="28.8" x14ac:dyDescent="0.55000000000000004">
      <c r="A19" s="4" t="s">
        <v>28</v>
      </c>
      <c r="B19" s="1">
        <v>1396075.1</v>
      </c>
      <c r="C19" s="1">
        <v>1408559.7</v>
      </c>
      <c r="D19" s="2">
        <v>1422542</v>
      </c>
      <c r="E19" s="2">
        <v>1427989</v>
      </c>
      <c r="F19" s="1">
        <v>1426301.8</v>
      </c>
      <c r="G19" s="1">
        <v>1312447.1000000001</v>
      </c>
      <c r="H19" s="1">
        <v>1376782.3</v>
      </c>
      <c r="I19" s="1">
        <v>1433491.3</v>
      </c>
      <c r="J19" s="1">
        <v>1440041.6</v>
      </c>
      <c r="K19" s="1">
        <v>1448113.3</v>
      </c>
    </row>
    <row r="20" spans="1:11" ht="57.6" x14ac:dyDescent="0.55000000000000004">
      <c r="A20" s="4" t="s">
        <v>29</v>
      </c>
      <c r="B20" s="1">
        <v>1044829.4</v>
      </c>
      <c r="C20" s="1">
        <v>1053103.6000000001</v>
      </c>
      <c r="D20" s="1">
        <v>1065743.8999999999</v>
      </c>
      <c r="E20" s="1">
        <v>1071088.1000000001</v>
      </c>
      <c r="F20" s="1">
        <v>1070866.5</v>
      </c>
      <c r="G20" s="1">
        <v>958004.8</v>
      </c>
      <c r="H20" s="1">
        <v>1013285.5</v>
      </c>
      <c r="I20" s="1">
        <v>1067262.3999999999</v>
      </c>
      <c r="J20" s="2">
        <v>1070879</v>
      </c>
      <c r="K20" s="1">
        <v>1074843.3999999999</v>
      </c>
    </row>
    <row r="21" spans="1:11" ht="57.6" x14ac:dyDescent="0.55000000000000004">
      <c r="A21" s="4" t="s">
        <v>30</v>
      </c>
      <c r="B21" s="1">
        <v>9349.5</v>
      </c>
      <c r="C21" s="1">
        <v>9271.2999999999993</v>
      </c>
      <c r="D21" s="2">
        <v>9595</v>
      </c>
      <c r="E21" s="1">
        <v>9734.6</v>
      </c>
      <c r="F21" s="1">
        <v>9733.7999999999993</v>
      </c>
      <c r="G21" s="1">
        <v>8215.2999999999993</v>
      </c>
      <c r="H21" s="1">
        <v>9259.2999999999993</v>
      </c>
      <c r="I21" s="2">
        <v>9149</v>
      </c>
      <c r="J21" s="1">
        <v>9856.2000000000007</v>
      </c>
      <c r="K21" s="1">
        <v>10065.1</v>
      </c>
    </row>
    <row r="22" spans="1:11" ht="28.8" x14ac:dyDescent="0.55000000000000004">
      <c r="A22" s="4" t="s">
        <v>31</v>
      </c>
      <c r="B22" s="1">
        <v>341329.4</v>
      </c>
      <c r="C22" s="1">
        <v>345645.5</v>
      </c>
      <c r="D22" s="1">
        <v>346608.9</v>
      </c>
      <c r="E22" s="1">
        <v>346541.6</v>
      </c>
      <c r="F22" s="1">
        <v>345055.9</v>
      </c>
      <c r="G22" s="2">
        <v>346227</v>
      </c>
      <c r="H22" s="1">
        <v>354237.5</v>
      </c>
      <c r="I22" s="1">
        <v>357140.4</v>
      </c>
      <c r="J22" s="1">
        <v>359405.8</v>
      </c>
      <c r="K22" s="1">
        <v>363443.20000000001</v>
      </c>
    </row>
    <row r="23" spans="1:11" ht="43.2" x14ac:dyDescent="0.55000000000000004">
      <c r="A23" s="4" t="s">
        <v>32</v>
      </c>
      <c r="B23" s="2">
        <v>197483</v>
      </c>
      <c r="C23" s="1">
        <v>198537.9</v>
      </c>
      <c r="D23" s="1">
        <v>200531.6</v>
      </c>
      <c r="E23" s="1">
        <v>202858.4</v>
      </c>
      <c r="F23" s="1">
        <v>201661.6</v>
      </c>
      <c r="G23" s="2">
        <v>200974</v>
      </c>
      <c r="H23" s="2">
        <v>209590</v>
      </c>
      <c r="I23" s="1">
        <v>210669.6</v>
      </c>
      <c r="J23" s="1">
        <v>213953.5</v>
      </c>
      <c r="K23" s="1">
        <v>213070.9</v>
      </c>
    </row>
    <row r="24" spans="1:11" ht="43.2" x14ac:dyDescent="0.55000000000000004">
      <c r="A24" s="4" t="s">
        <v>33</v>
      </c>
      <c r="B24" s="2">
        <v>143863</v>
      </c>
      <c r="C24" s="1">
        <v>147143.79999999999</v>
      </c>
      <c r="D24" s="1">
        <v>146107.79999999999</v>
      </c>
      <c r="E24" s="1">
        <v>143732.70000000001</v>
      </c>
      <c r="F24" s="1">
        <v>143431.9</v>
      </c>
      <c r="G24" s="2">
        <v>145253</v>
      </c>
      <c r="H24" s="1">
        <v>144647.5</v>
      </c>
      <c r="I24" s="1">
        <v>146463.79999999999</v>
      </c>
      <c r="J24" s="1">
        <v>145458.6</v>
      </c>
      <c r="K24" s="1">
        <v>150344.79999999999</v>
      </c>
    </row>
    <row r="25" spans="1:11" ht="28.8" x14ac:dyDescent="0.55000000000000004">
      <c r="A25" s="4" t="s">
        <v>34</v>
      </c>
      <c r="B25" s="1">
        <v>1252246.6000000001</v>
      </c>
      <c r="C25" s="1">
        <v>1261507.8</v>
      </c>
      <c r="D25" s="1">
        <v>1276480.6000000001</v>
      </c>
      <c r="E25" s="1">
        <v>1284269.8</v>
      </c>
      <c r="F25" s="1">
        <v>1282884.2</v>
      </c>
      <c r="G25" s="1">
        <v>1167194.1000000001</v>
      </c>
      <c r="H25" s="1">
        <v>1232134.8</v>
      </c>
      <c r="I25" s="1">
        <v>1287079.6000000001</v>
      </c>
      <c r="J25" s="1">
        <v>1294604.1000000001</v>
      </c>
      <c r="K25" s="1">
        <v>1297983.8999999999</v>
      </c>
    </row>
    <row r="26" spans="1:11" x14ac:dyDescent="0.55000000000000004">
      <c r="A26" s="4" t="s">
        <v>35</v>
      </c>
      <c r="B26" s="2">
        <v>294533</v>
      </c>
      <c r="C26" s="1">
        <v>309408.90000000002</v>
      </c>
      <c r="D26" s="1">
        <v>322745.09999999998</v>
      </c>
      <c r="E26" s="1">
        <v>335089.09999999998</v>
      </c>
      <c r="F26" s="2">
        <v>331936</v>
      </c>
      <c r="G26" s="1">
        <v>298910.2</v>
      </c>
      <c r="H26" s="1">
        <v>383319.4</v>
      </c>
      <c r="I26" s="2">
        <v>424567</v>
      </c>
      <c r="J26" s="1">
        <v>419495.6</v>
      </c>
      <c r="K26" s="1">
        <v>418573.5</v>
      </c>
    </row>
    <row r="27" spans="1:11" x14ac:dyDescent="0.55000000000000004">
      <c r="A27" s="4" t="s">
        <v>36</v>
      </c>
      <c r="B27" s="2">
        <v>290872</v>
      </c>
      <c r="C27" s="1">
        <v>302062.3</v>
      </c>
      <c r="D27" s="2">
        <v>311907</v>
      </c>
      <c r="E27" s="1">
        <v>322139.09999999998</v>
      </c>
      <c r="F27" s="1">
        <v>327226.59999999998</v>
      </c>
      <c r="G27" s="1">
        <v>303972.5</v>
      </c>
      <c r="H27" s="1">
        <v>369458.3</v>
      </c>
      <c r="I27" s="2">
        <v>396657</v>
      </c>
      <c r="J27" s="1">
        <v>432417.9</v>
      </c>
      <c r="K27" s="1">
        <v>434661.4</v>
      </c>
    </row>
    <row r="28" spans="1:11" x14ac:dyDescent="0.55000000000000004">
      <c r="A28" s="4" t="s">
        <v>37</v>
      </c>
      <c r="B28" s="1">
        <v>1960.2</v>
      </c>
      <c r="C28" s="1">
        <v>2307.8000000000002</v>
      </c>
      <c r="D28" s="1">
        <v>2191.6999999999998</v>
      </c>
      <c r="E28" s="1">
        <v>2573.6999999999998</v>
      </c>
      <c r="F28" s="1">
        <v>2399.1999999999998</v>
      </c>
      <c r="G28" s="2">
        <v>2169</v>
      </c>
      <c r="H28" s="1">
        <v>2444.5</v>
      </c>
      <c r="I28" s="1">
        <v>2283.6999999999998</v>
      </c>
      <c r="J28" s="1">
        <v>1947.2</v>
      </c>
      <c r="K28" s="1">
        <v>1411.7</v>
      </c>
    </row>
    <row r="29" spans="1:11" ht="28.8" x14ac:dyDescent="0.55000000000000004">
      <c r="A29" s="4" t="s">
        <v>38</v>
      </c>
      <c r="B29" s="1">
        <v>429741.3</v>
      </c>
      <c r="C29" s="1">
        <v>446613.1</v>
      </c>
      <c r="D29" s="1">
        <v>472589.7</v>
      </c>
      <c r="E29" s="1">
        <v>486592.6</v>
      </c>
      <c r="F29" s="1">
        <v>481116.7</v>
      </c>
      <c r="G29" s="1">
        <v>421070.6</v>
      </c>
      <c r="H29" s="1">
        <v>488236.9</v>
      </c>
      <c r="I29" s="1">
        <v>551125.6</v>
      </c>
      <c r="J29" s="1">
        <v>542407.4</v>
      </c>
      <c r="K29" s="1">
        <v>538490.6</v>
      </c>
    </row>
    <row r="30" spans="1:11" ht="28.8" x14ac:dyDescent="0.55000000000000004">
      <c r="A30" s="4" t="s">
        <v>39</v>
      </c>
      <c r="B30" s="1">
        <v>498701.9</v>
      </c>
      <c r="C30" s="1">
        <v>510361.8</v>
      </c>
      <c r="D30" s="1">
        <v>537755.69999999995</v>
      </c>
      <c r="E30" s="1">
        <v>549207.69999999995</v>
      </c>
      <c r="F30" s="1">
        <v>555941.30000000005</v>
      </c>
      <c r="G30" s="1">
        <v>479725.2</v>
      </c>
      <c r="H30" s="2">
        <v>547297</v>
      </c>
      <c r="I30" s="1">
        <v>601326.30000000005</v>
      </c>
      <c r="J30" s="1">
        <v>602565.6</v>
      </c>
      <c r="K30" s="1">
        <v>604728.1</v>
      </c>
    </row>
    <row r="31" spans="1:11" x14ac:dyDescent="0.55000000000000004">
      <c r="A31" s="4" t="s">
        <v>40</v>
      </c>
      <c r="B31" s="3" t="s">
        <v>20</v>
      </c>
      <c r="C31" s="3" t="s">
        <v>20</v>
      </c>
      <c r="D31" s="3" t="s">
        <v>20</v>
      </c>
      <c r="E31" s="3" t="s">
        <v>20</v>
      </c>
      <c r="F31" s="3" t="s">
        <v>20</v>
      </c>
      <c r="G31" s="3" t="s">
        <v>20</v>
      </c>
      <c r="H31" s="3" t="s">
        <v>20</v>
      </c>
      <c r="I31" s="3" t="s">
        <v>20</v>
      </c>
      <c r="J31" s="3" t="s">
        <v>20</v>
      </c>
      <c r="K31" s="3" t="s">
        <v>20</v>
      </c>
    </row>
  </sheetData>
  <mergeCells count="1">
    <mergeCell ref="B9:K9"/>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93F30-B5A5-40AE-A453-4E0EDAF42387}">
  <dimension ref="A1:M18"/>
  <sheetViews>
    <sheetView workbookViewId="0">
      <selection activeCell="H9" sqref="H9"/>
    </sheetView>
  </sheetViews>
  <sheetFormatPr defaultRowHeight="14.4" x14ac:dyDescent="0.55000000000000004"/>
  <cols>
    <col min="1" max="1" width="39.89453125" bestFit="1" customWidth="1"/>
    <col min="2" max="2" width="12.1015625" customWidth="1"/>
    <col min="3" max="3" width="12.05078125" customWidth="1"/>
    <col min="4" max="4" width="8.83984375" style="13"/>
    <col min="5" max="5" width="10.1015625" customWidth="1"/>
    <col min="7" max="7" width="16.05078125" bestFit="1" customWidth="1"/>
    <col min="8" max="8" width="19.734375" bestFit="1" customWidth="1"/>
    <col min="9" max="9" width="15.68359375" bestFit="1" customWidth="1"/>
    <col min="10" max="10" width="15.05078125" customWidth="1"/>
  </cols>
  <sheetData>
    <row r="1" spans="1:13" x14ac:dyDescent="0.55000000000000004">
      <c r="A1" s="7" t="s">
        <v>0</v>
      </c>
      <c r="D1" s="11" t="s">
        <v>3</v>
      </c>
      <c r="I1" s="22" t="s">
        <v>53</v>
      </c>
    </row>
    <row r="2" spans="1:13" x14ac:dyDescent="0.55000000000000004">
      <c r="A2" s="17" t="s">
        <v>52</v>
      </c>
      <c r="D2" s="12"/>
      <c r="E2" t="s">
        <v>41</v>
      </c>
      <c r="I2" t="s">
        <v>125</v>
      </c>
    </row>
    <row r="3" spans="1:13" x14ac:dyDescent="0.55000000000000004">
      <c r="B3">
        <v>2020</v>
      </c>
      <c r="C3">
        <v>2024</v>
      </c>
      <c r="E3">
        <v>2020</v>
      </c>
      <c r="F3">
        <v>2024</v>
      </c>
      <c r="G3" s="21" t="s">
        <v>46</v>
      </c>
      <c r="J3">
        <v>2020</v>
      </c>
      <c r="K3">
        <v>2024</v>
      </c>
      <c r="M3" t="s">
        <v>50</v>
      </c>
    </row>
    <row r="4" spans="1:13" ht="49.5" customHeight="1" x14ac:dyDescent="0.55000000000000004">
      <c r="A4" s="8" t="s">
        <v>27</v>
      </c>
      <c r="B4" s="3" t="s">
        <v>20</v>
      </c>
      <c r="C4" s="3" t="s">
        <v>20</v>
      </c>
      <c r="G4" t="s">
        <v>47</v>
      </c>
      <c r="H4" s="21" t="s">
        <v>51</v>
      </c>
      <c r="I4" t="s">
        <v>49</v>
      </c>
      <c r="J4">
        <v>42.7</v>
      </c>
      <c r="K4">
        <v>42.6</v>
      </c>
      <c r="M4">
        <f>+(K4-J4)/4</f>
        <v>-2.5000000000000355E-2</v>
      </c>
    </row>
    <row r="5" spans="1:13" ht="49.5" customHeight="1" x14ac:dyDescent="0.55000000000000004">
      <c r="A5" s="8" t="s">
        <v>21</v>
      </c>
      <c r="B5" s="1">
        <v>1670011.9</v>
      </c>
      <c r="C5" s="1">
        <v>1934446.8</v>
      </c>
      <c r="G5" s="9">
        <f>+(C5-B5)/B5%</f>
        <v>15.834312318373311</v>
      </c>
      <c r="H5" s="25">
        <f>+G5/4</f>
        <v>3.9585780795933276</v>
      </c>
      <c r="I5" t="s">
        <v>54</v>
      </c>
      <c r="J5">
        <f>399175+13087</f>
        <v>412262</v>
      </c>
      <c r="K5">
        <f>446007+14573</f>
        <v>460580</v>
      </c>
      <c r="L5" s="9">
        <f>+(K5-J5)/J5%</f>
        <v>11.720216755364307</v>
      </c>
      <c r="M5" s="9">
        <f>+L5/4</f>
        <v>2.9300541888410767</v>
      </c>
    </row>
    <row r="6" spans="1:13" ht="49.5" customHeight="1" x14ac:dyDescent="0.55000000000000004">
      <c r="A6" s="8" t="s">
        <v>28</v>
      </c>
      <c r="B6" s="1">
        <v>1312447.1000000001</v>
      </c>
      <c r="C6" s="1">
        <v>1448113.3</v>
      </c>
      <c r="H6" s="22"/>
      <c r="I6" t="s">
        <v>48</v>
      </c>
      <c r="J6">
        <f>+(B5-(J4*B5/100))+J5</f>
        <v>1369178.8186999999</v>
      </c>
      <c r="K6">
        <f>+(C5-(K4*C5/100))+K5</f>
        <v>1570952.4632000001</v>
      </c>
      <c r="L6" s="9">
        <f>+(K6-J6)/J6%</f>
        <v>14.736836543496857</v>
      </c>
      <c r="M6" s="9">
        <f>+L6/4</f>
        <v>3.6842091358742142</v>
      </c>
    </row>
    <row r="7" spans="1:13" ht="49.5" customHeight="1" x14ac:dyDescent="0.55000000000000004">
      <c r="A7" s="20" t="s">
        <v>29</v>
      </c>
      <c r="B7" s="1">
        <v>958004.8</v>
      </c>
      <c r="C7" s="1">
        <v>1074843.3999999999</v>
      </c>
      <c r="D7" s="13" t="s">
        <v>42</v>
      </c>
      <c r="E7" s="9">
        <f>+(B7+B8)/B5*100</f>
        <v>57.857078742971844</v>
      </c>
      <c r="F7" s="9">
        <f>+(C7+C8)/C5*100</f>
        <v>56.083656578201072</v>
      </c>
      <c r="G7" s="9">
        <f>+(C7-B7)/B7%</f>
        <v>12.196034925921024</v>
      </c>
      <c r="H7" s="25">
        <f>+G7/4</f>
        <v>3.0490087314802561</v>
      </c>
      <c r="I7" t="s">
        <v>55</v>
      </c>
    </row>
    <row r="8" spans="1:13" ht="49.5" customHeight="1" x14ac:dyDescent="0.55000000000000004">
      <c r="A8" s="8" t="s">
        <v>30</v>
      </c>
      <c r="B8" s="1">
        <v>8215.2999999999993</v>
      </c>
      <c r="C8" s="1">
        <v>10065.1</v>
      </c>
      <c r="F8" s="9"/>
      <c r="H8" s="22"/>
    </row>
    <row r="9" spans="1:13" ht="49.5" customHeight="1" x14ac:dyDescent="0.55000000000000004">
      <c r="A9" s="20" t="s">
        <v>31</v>
      </c>
      <c r="B9" s="2">
        <v>346227</v>
      </c>
      <c r="C9" s="1">
        <v>363443.20000000001</v>
      </c>
      <c r="D9" s="13" t="s">
        <v>43</v>
      </c>
      <c r="E9" s="10">
        <f>+(B11+B10)/B5%</f>
        <v>20.732007957548088</v>
      </c>
      <c r="F9" s="9">
        <f>+(C11+C10)/C5%</f>
        <v>18.7865440393605</v>
      </c>
      <c r="G9" s="9">
        <f>+(C9-B9)/B9%</f>
        <v>4.9725180300785361</v>
      </c>
      <c r="H9" s="25">
        <f>+G9/4</f>
        <v>1.243129507519634</v>
      </c>
      <c r="J9" s="27">
        <v>264434.90000000014</v>
      </c>
    </row>
    <row r="10" spans="1:13" ht="49.5" customHeight="1" x14ac:dyDescent="0.55000000000000004">
      <c r="A10" s="8" t="s">
        <v>32</v>
      </c>
      <c r="B10" s="2">
        <v>200974</v>
      </c>
      <c r="C10" s="1">
        <v>213070.9</v>
      </c>
      <c r="E10" s="10"/>
      <c r="F10" s="9"/>
      <c r="H10" s="22"/>
    </row>
    <row r="11" spans="1:13" ht="50.4" customHeight="1" x14ac:dyDescent="0.55000000000000004">
      <c r="A11" s="8" t="s">
        <v>33</v>
      </c>
      <c r="B11" s="2">
        <v>145253</v>
      </c>
      <c r="C11" s="1">
        <v>150344.79999999999</v>
      </c>
      <c r="F11" s="9"/>
      <c r="H11" s="22"/>
    </row>
    <row r="12" spans="1:13" ht="45.9" customHeight="1" x14ac:dyDescent="0.55000000000000004">
      <c r="A12" s="8" t="s">
        <v>34</v>
      </c>
      <c r="B12" s="1">
        <v>1167194.1000000001</v>
      </c>
      <c r="C12" s="1">
        <v>1297983.8999999999</v>
      </c>
      <c r="F12" s="9"/>
      <c r="H12" s="22"/>
    </row>
    <row r="13" spans="1:13" ht="33.299999999999997" customHeight="1" x14ac:dyDescent="0.55000000000000004">
      <c r="A13" s="19" t="s">
        <v>35</v>
      </c>
      <c r="B13" s="1">
        <v>298910.2</v>
      </c>
      <c r="C13" s="1">
        <v>418573.5</v>
      </c>
      <c r="D13" s="13" t="s">
        <v>44</v>
      </c>
      <c r="E13" s="9">
        <f>+B13/B5%</f>
        <v>17.898686829716606</v>
      </c>
      <c r="F13" s="9">
        <f>+C13/C5%</f>
        <v>21.637891515031583</v>
      </c>
      <c r="G13" s="14">
        <f>+(C13-B13)/B13%</f>
        <v>40.033193915764663</v>
      </c>
      <c r="H13" s="26">
        <f>+G13/4</f>
        <v>10.008298478941166</v>
      </c>
    </row>
    <row r="14" spans="1:13" x14ac:dyDescent="0.55000000000000004">
      <c r="A14" s="8" t="s">
        <v>36</v>
      </c>
      <c r="B14" s="1">
        <v>303972.5</v>
      </c>
      <c r="C14" s="1">
        <v>434661.4</v>
      </c>
      <c r="F14" s="9"/>
      <c r="H14" s="22"/>
    </row>
    <row r="15" spans="1:13" ht="20.7" customHeight="1" x14ac:dyDescent="0.55000000000000004">
      <c r="A15" s="8" t="s">
        <v>37</v>
      </c>
      <c r="B15" s="2">
        <v>2169</v>
      </c>
      <c r="C15" s="1">
        <v>1411.7</v>
      </c>
      <c r="F15" s="9"/>
      <c r="H15" s="22"/>
    </row>
    <row r="16" spans="1:13" x14ac:dyDescent="0.55000000000000004">
      <c r="A16" s="18" t="s">
        <v>38</v>
      </c>
      <c r="B16" s="1">
        <v>421070.6</v>
      </c>
      <c r="C16" s="1">
        <v>538490.6</v>
      </c>
      <c r="D16" s="13" t="s">
        <v>45</v>
      </c>
      <c r="E16" s="9">
        <f>+(B17-B16)/B5%</f>
        <v>3.5122264697634811</v>
      </c>
      <c r="F16" s="9">
        <f>+(C17-C16)/C5%</f>
        <v>3.42410553756247</v>
      </c>
      <c r="G16" s="14">
        <f>+(C16-B16)/B16%</f>
        <v>27.886059962391105</v>
      </c>
      <c r="H16" s="26">
        <f>+G16/4</f>
        <v>6.9715149905977762</v>
      </c>
    </row>
    <row r="17" spans="1:8" ht="30.6" customHeight="1" x14ac:dyDescent="0.55000000000000004">
      <c r="A17" s="18" t="s">
        <v>39</v>
      </c>
      <c r="B17" s="1">
        <v>479725.2</v>
      </c>
      <c r="C17" s="1">
        <v>604728.1</v>
      </c>
      <c r="F17" s="9"/>
      <c r="H17" s="22"/>
    </row>
    <row r="18" spans="1:8" ht="38.1" customHeight="1" x14ac:dyDescent="0.55000000000000004">
      <c r="A18" s="4" t="s">
        <v>40</v>
      </c>
      <c r="B18" s="3" t="s">
        <v>20</v>
      </c>
      <c r="C18" s="3" t="s">
        <v>20</v>
      </c>
      <c r="E18" s="9">
        <f>SUM(E7:E17)</f>
        <v>100.00000000000001</v>
      </c>
      <c r="F18" s="9">
        <f>SUM(F7:F17)</f>
        <v>99.932197670155631</v>
      </c>
    </row>
  </sheetData>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D35DA-998C-4AED-8551-0CFD6BF1509E}">
  <dimension ref="A1:K87"/>
  <sheetViews>
    <sheetView topLeftCell="A55" workbookViewId="0">
      <selection activeCell="A63" sqref="A63"/>
    </sheetView>
  </sheetViews>
  <sheetFormatPr defaultColWidth="25" defaultRowHeight="14.4" x14ac:dyDescent="0.55000000000000004"/>
  <sheetData>
    <row r="1" spans="1:11" x14ac:dyDescent="0.55000000000000004">
      <c r="A1" s="24" t="s">
        <v>56</v>
      </c>
    </row>
    <row r="2" spans="1:11" x14ac:dyDescent="0.55000000000000004">
      <c r="A2" s="6" t="s">
        <v>1</v>
      </c>
    </row>
    <row r="3" spans="1:11" x14ac:dyDescent="0.55000000000000004">
      <c r="A3" s="6" t="s">
        <v>2</v>
      </c>
    </row>
    <row r="4" spans="1:11" x14ac:dyDescent="0.55000000000000004">
      <c r="A4" s="6" t="s">
        <v>57</v>
      </c>
    </row>
    <row r="5" spans="1:11" x14ac:dyDescent="0.55000000000000004">
      <c r="A5" s="6" t="s">
        <v>4</v>
      </c>
    </row>
    <row r="6" spans="1:11" x14ac:dyDescent="0.55000000000000004">
      <c r="A6" s="16" t="s">
        <v>58</v>
      </c>
    </row>
    <row r="7" spans="1:11" x14ac:dyDescent="0.55000000000000004">
      <c r="A7" s="6" t="s">
        <v>5</v>
      </c>
    </row>
    <row r="9" spans="1:11" x14ac:dyDescent="0.55000000000000004">
      <c r="A9" s="5" t="s">
        <v>7</v>
      </c>
      <c r="B9" s="4" t="s">
        <v>8</v>
      </c>
      <c r="C9" s="4" t="s">
        <v>9</v>
      </c>
      <c r="D9" s="4" t="s">
        <v>10</v>
      </c>
      <c r="E9" s="4" t="s">
        <v>11</v>
      </c>
      <c r="F9" s="4" t="s">
        <v>12</v>
      </c>
      <c r="G9" s="4" t="s">
        <v>13</v>
      </c>
      <c r="H9" s="4" t="s">
        <v>14</v>
      </c>
      <c r="I9" s="4" t="s">
        <v>15</v>
      </c>
      <c r="J9" s="4" t="s">
        <v>16</v>
      </c>
      <c r="K9" s="4" t="s">
        <v>17</v>
      </c>
    </row>
    <row r="10" spans="1:11" x14ac:dyDescent="0.55000000000000004">
      <c r="A10" s="5" t="s">
        <v>18</v>
      </c>
      <c r="B10" s="23" t="s">
        <v>6</v>
      </c>
      <c r="C10" s="23" t="s">
        <v>6</v>
      </c>
      <c r="D10" s="23" t="s">
        <v>6</v>
      </c>
      <c r="E10" s="23" t="s">
        <v>6</v>
      </c>
      <c r="F10" s="23" t="s">
        <v>6</v>
      </c>
      <c r="G10" s="23" t="s">
        <v>6</v>
      </c>
      <c r="H10" s="23" t="s">
        <v>6</v>
      </c>
      <c r="I10" s="23" t="s">
        <v>6</v>
      </c>
      <c r="J10" s="23" t="s">
        <v>6</v>
      </c>
      <c r="K10" s="23" t="s">
        <v>6</v>
      </c>
    </row>
    <row r="11" spans="1:11" x14ac:dyDescent="0.55000000000000004">
      <c r="A11" s="4" t="s">
        <v>59</v>
      </c>
      <c r="B11" s="2">
        <v>794792</v>
      </c>
      <c r="C11" s="2">
        <v>794041</v>
      </c>
      <c r="D11" s="2">
        <v>807248</v>
      </c>
      <c r="E11" s="2">
        <v>820050</v>
      </c>
      <c r="F11" s="2">
        <v>847437</v>
      </c>
      <c r="G11" s="2">
        <v>791669</v>
      </c>
      <c r="H11" s="2">
        <v>868924</v>
      </c>
      <c r="I11" s="2">
        <v>935539</v>
      </c>
      <c r="J11" s="2">
        <v>995682</v>
      </c>
      <c r="K11" s="2">
        <v>1032867</v>
      </c>
    </row>
    <row r="12" spans="1:11" x14ac:dyDescent="0.55000000000000004">
      <c r="A12" s="4" t="s">
        <v>60</v>
      </c>
      <c r="B12" s="2">
        <v>785248</v>
      </c>
      <c r="C12" s="2">
        <v>786720</v>
      </c>
      <c r="D12" s="2">
        <v>800003</v>
      </c>
      <c r="E12" s="2">
        <v>815413</v>
      </c>
      <c r="F12" s="2">
        <v>842695</v>
      </c>
      <c r="G12" s="2">
        <v>785963</v>
      </c>
      <c r="H12" s="2">
        <v>858083</v>
      </c>
      <c r="I12" s="2">
        <v>917450</v>
      </c>
      <c r="J12" s="2">
        <v>971122</v>
      </c>
      <c r="K12" s="2">
        <v>1026097</v>
      </c>
    </row>
    <row r="13" spans="1:11" ht="28.8" x14ac:dyDescent="0.55000000000000004">
      <c r="A13" s="4" t="s">
        <v>61</v>
      </c>
      <c r="B13" s="2">
        <v>18130</v>
      </c>
      <c r="C13" s="2">
        <v>19194</v>
      </c>
      <c r="D13" s="2">
        <v>19344</v>
      </c>
      <c r="E13" s="2">
        <v>20140</v>
      </c>
      <c r="F13" s="2">
        <v>20304</v>
      </c>
      <c r="G13" s="2">
        <v>17010</v>
      </c>
      <c r="H13" s="2">
        <v>19134</v>
      </c>
      <c r="I13" s="2">
        <v>19866</v>
      </c>
      <c r="J13" s="2">
        <v>20642</v>
      </c>
      <c r="K13" s="2">
        <v>20970</v>
      </c>
    </row>
    <row r="14" spans="1:11" ht="28.8" x14ac:dyDescent="0.55000000000000004">
      <c r="A14" s="4" t="s">
        <v>62</v>
      </c>
      <c r="B14" s="2">
        <v>9072</v>
      </c>
      <c r="C14" s="2">
        <v>9208</v>
      </c>
      <c r="D14" s="2">
        <v>9138</v>
      </c>
      <c r="E14" s="2">
        <v>9782</v>
      </c>
      <c r="F14" s="2">
        <v>10080</v>
      </c>
      <c r="G14" s="2">
        <v>10257</v>
      </c>
      <c r="H14" s="2">
        <v>10812</v>
      </c>
      <c r="I14" s="2">
        <v>10910</v>
      </c>
      <c r="J14" s="2">
        <v>12333</v>
      </c>
      <c r="K14" s="2">
        <v>12788</v>
      </c>
    </row>
    <row r="15" spans="1:11" ht="28.8" x14ac:dyDescent="0.55000000000000004">
      <c r="A15" s="4" t="s">
        <v>63</v>
      </c>
      <c r="B15" s="2">
        <v>14936</v>
      </c>
      <c r="C15" s="2">
        <v>13565</v>
      </c>
      <c r="D15" s="2">
        <v>13269</v>
      </c>
      <c r="E15" s="2">
        <v>13838</v>
      </c>
      <c r="F15" s="2">
        <v>13927</v>
      </c>
      <c r="G15" s="2">
        <v>11292</v>
      </c>
      <c r="H15" s="2">
        <v>13441</v>
      </c>
      <c r="I15" s="2">
        <v>15405</v>
      </c>
      <c r="J15" s="2">
        <v>16563</v>
      </c>
      <c r="K15" s="2">
        <v>15993</v>
      </c>
    </row>
    <row r="16" spans="1:11" x14ac:dyDescent="0.55000000000000004">
      <c r="A16" s="4" t="s">
        <v>64</v>
      </c>
      <c r="B16" s="2">
        <v>11586</v>
      </c>
      <c r="C16" s="2">
        <v>11823</v>
      </c>
      <c r="D16" s="2">
        <v>11968</v>
      </c>
      <c r="E16" s="2">
        <v>13925</v>
      </c>
      <c r="F16" s="2">
        <v>17889</v>
      </c>
      <c r="G16" s="2">
        <v>18318</v>
      </c>
      <c r="H16" s="2">
        <v>16682</v>
      </c>
      <c r="I16" s="2">
        <v>17616</v>
      </c>
      <c r="J16" s="2">
        <v>16167</v>
      </c>
      <c r="K16" s="2">
        <v>16163</v>
      </c>
    </row>
    <row r="17" spans="1:11" x14ac:dyDescent="0.55000000000000004">
      <c r="A17" s="4" t="s">
        <v>65</v>
      </c>
      <c r="B17" s="2">
        <v>2612</v>
      </c>
      <c r="C17" s="2">
        <v>2443</v>
      </c>
      <c r="D17" s="2">
        <v>2443</v>
      </c>
      <c r="E17" s="2">
        <v>2474</v>
      </c>
      <c r="F17" s="2">
        <v>2700</v>
      </c>
      <c r="G17" s="2">
        <v>2394</v>
      </c>
      <c r="H17" s="2">
        <v>2498</v>
      </c>
      <c r="I17" s="2">
        <v>2985</v>
      </c>
      <c r="J17" s="2">
        <v>5123</v>
      </c>
      <c r="K17" s="2">
        <v>5648</v>
      </c>
    </row>
    <row r="18" spans="1:11" x14ac:dyDescent="0.55000000000000004">
      <c r="A18" s="4" t="s">
        <v>66</v>
      </c>
      <c r="B18" s="2">
        <v>4428</v>
      </c>
      <c r="C18" s="2">
        <v>4675</v>
      </c>
      <c r="D18" s="2">
        <v>5092</v>
      </c>
      <c r="E18" s="2">
        <v>6692</v>
      </c>
      <c r="F18" s="2">
        <v>9860</v>
      </c>
      <c r="G18" s="2">
        <v>10908</v>
      </c>
      <c r="H18" s="2">
        <v>9260</v>
      </c>
      <c r="I18" s="2">
        <v>9208</v>
      </c>
      <c r="J18" s="2">
        <v>5320</v>
      </c>
      <c r="K18" s="2">
        <v>4284</v>
      </c>
    </row>
    <row r="19" spans="1:11" ht="28.8" x14ac:dyDescent="0.55000000000000004">
      <c r="A19" s="4" t="s">
        <v>67</v>
      </c>
      <c r="B19" s="2">
        <v>0</v>
      </c>
      <c r="C19" s="2">
        <v>0</v>
      </c>
      <c r="D19" s="2">
        <v>0</v>
      </c>
      <c r="E19" s="2">
        <v>0</v>
      </c>
      <c r="F19" s="2">
        <v>0</v>
      </c>
      <c r="G19" s="2">
        <v>0</v>
      </c>
      <c r="H19" s="2">
        <v>0</v>
      </c>
      <c r="I19" s="2">
        <v>0</v>
      </c>
      <c r="J19" s="2">
        <v>0</v>
      </c>
      <c r="K19" s="2">
        <v>0</v>
      </c>
    </row>
    <row r="20" spans="1:11" ht="28.8" x14ac:dyDescent="0.55000000000000004">
      <c r="A20" s="4" t="s">
        <v>68</v>
      </c>
      <c r="B20" s="2">
        <v>0</v>
      </c>
      <c r="C20" s="2">
        <v>0</v>
      </c>
      <c r="D20" s="2">
        <v>0</v>
      </c>
      <c r="E20" s="2">
        <v>0</v>
      </c>
      <c r="F20" s="2">
        <v>0</v>
      </c>
      <c r="G20" s="2">
        <v>0</v>
      </c>
      <c r="H20" s="2">
        <v>0</v>
      </c>
      <c r="I20" s="2">
        <v>0</v>
      </c>
      <c r="J20" s="2">
        <v>0</v>
      </c>
      <c r="K20" s="2">
        <v>0</v>
      </c>
    </row>
    <row r="21" spans="1:11" x14ac:dyDescent="0.55000000000000004">
      <c r="A21" s="4" t="s">
        <v>69</v>
      </c>
      <c r="B21" s="2">
        <v>389</v>
      </c>
      <c r="C21" s="2">
        <v>454</v>
      </c>
      <c r="D21" s="2">
        <v>543</v>
      </c>
      <c r="E21" s="2">
        <v>571</v>
      </c>
      <c r="F21" s="2">
        <v>652</v>
      </c>
      <c r="G21" s="2">
        <v>591</v>
      </c>
      <c r="H21" s="2">
        <v>753</v>
      </c>
      <c r="I21" s="2">
        <v>925</v>
      </c>
      <c r="J21" s="2">
        <v>993</v>
      </c>
      <c r="K21" s="2">
        <v>1361</v>
      </c>
    </row>
    <row r="22" spans="1:11" ht="28.8" x14ac:dyDescent="0.55000000000000004">
      <c r="A22" s="4" t="s">
        <v>70</v>
      </c>
      <c r="B22" s="2">
        <v>4157</v>
      </c>
      <c r="C22" s="2">
        <v>4251</v>
      </c>
      <c r="D22" s="2">
        <v>3890</v>
      </c>
      <c r="E22" s="2">
        <v>4188</v>
      </c>
      <c r="F22" s="2">
        <v>4677</v>
      </c>
      <c r="G22" s="2">
        <v>4425</v>
      </c>
      <c r="H22" s="2">
        <v>4171</v>
      </c>
      <c r="I22" s="2">
        <v>4498</v>
      </c>
      <c r="J22" s="2">
        <v>4731</v>
      </c>
      <c r="K22" s="2">
        <v>4870</v>
      </c>
    </row>
    <row r="23" spans="1:11" ht="28.8" x14ac:dyDescent="0.55000000000000004">
      <c r="A23" s="4" t="s">
        <v>71</v>
      </c>
      <c r="B23" s="2">
        <v>250287</v>
      </c>
      <c r="C23" s="2">
        <v>245147</v>
      </c>
      <c r="D23" s="2">
        <v>250821</v>
      </c>
      <c r="E23" s="2">
        <v>256209</v>
      </c>
      <c r="F23" s="2">
        <v>261488</v>
      </c>
      <c r="G23" s="2">
        <v>231180</v>
      </c>
      <c r="H23" s="2">
        <v>262100</v>
      </c>
      <c r="I23" s="2">
        <v>279848</v>
      </c>
      <c r="J23" s="2">
        <v>291446</v>
      </c>
      <c r="K23" s="2">
        <v>309128</v>
      </c>
    </row>
    <row r="24" spans="1:11" x14ac:dyDescent="0.55000000000000004">
      <c r="A24" s="4" t="s">
        <v>72</v>
      </c>
      <c r="B24" s="2">
        <v>275</v>
      </c>
      <c r="C24" s="2">
        <v>263</v>
      </c>
      <c r="D24" s="2">
        <v>279</v>
      </c>
      <c r="E24" s="2">
        <v>255</v>
      </c>
      <c r="F24" s="2">
        <v>261</v>
      </c>
      <c r="G24" s="2">
        <v>268</v>
      </c>
      <c r="H24" s="2">
        <v>259</v>
      </c>
      <c r="I24" s="2">
        <v>328</v>
      </c>
      <c r="J24" s="2">
        <v>301</v>
      </c>
      <c r="K24" s="2">
        <v>355</v>
      </c>
    </row>
    <row r="25" spans="1:11" ht="28.8" x14ac:dyDescent="0.55000000000000004">
      <c r="A25" s="4" t="s">
        <v>73</v>
      </c>
      <c r="B25" s="2">
        <v>242566</v>
      </c>
      <c r="C25" s="2">
        <v>247425</v>
      </c>
      <c r="D25" s="2">
        <v>250161</v>
      </c>
      <c r="E25" s="2">
        <v>248561</v>
      </c>
      <c r="F25" s="2">
        <v>258205</v>
      </c>
      <c r="G25" s="2">
        <v>251102</v>
      </c>
      <c r="H25" s="2">
        <v>268362</v>
      </c>
      <c r="I25" s="2">
        <v>290381</v>
      </c>
      <c r="J25" s="2">
        <v>321787</v>
      </c>
      <c r="K25" s="2">
        <v>343185</v>
      </c>
    </row>
    <row r="26" spans="1:11" x14ac:dyDescent="0.55000000000000004">
      <c r="A26" s="4" t="s">
        <v>74</v>
      </c>
      <c r="B26" s="2">
        <v>219171</v>
      </c>
      <c r="C26" s="2">
        <v>220752</v>
      </c>
      <c r="D26" s="2">
        <v>225992</v>
      </c>
      <c r="E26" s="2">
        <v>234142</v>
      </c>
      <c r="F26" s="2">
        <v>242020</v>
      </c>
      <c r="G26" s="2">
        <v>230337</v>
      </c>
      <c r="H26" s="2">
        <v>247577</v>
      </c>
      <c r="I26" s="2">
        <v>260263</v>
      </c>
      <c r="J26" s="2">
        <v>268157</v>
      </c>
      <c r="K26" s="2">
        <v>279611</v>
      </c>
    </row>
    <row r="27" spans="1:11" ht="43.2" x14ac:dyDescent="0.55000000000000004">
      <c r="A27" s="4" t="s">
        <v>75</v>
      </c>
      <c r="B27" s="2">
        <v>215054</v>
      </c>
      <c r="C27" s="2">
        <v>216761</v>
      </c>
      <c r="D27" s="2">
        <v>221806</v>
      </c>
      <c r="E27" s="2">
        <v>230126</v>
      </c>
      <c r="F27" s="2">
        <v>237784</v>
      </c>
      <c r="G27" s="2">
        <v>226055</v>
      </c>
      <c r="H27" s="2">
        <v>242912</v>
      </c>
      <c r="I27" s="2">
        <v>256002</v>
      </c>
      <c r="J27" s="2">
        <v>263886</v>
      </c>
      <c r="K27" s="2">
        <v>275193</v>
      </c>
    </row>
    <row r="28" spans="1:11" ht="28.8" x14ac:dyDescent="0.55000000000000004">
      <c r="A28" s="4" t="s">
        <v>76</v>
      </c>
      <c r="B28" s="2">
        <v>4117</v>
      </c>
      <c r="C28" s="2">
        <v>3991</v>
      </c>
      <c r="D28" s="2">
        <v>4186</v>
      </c>
      <c r="E28" s="2">
        <v>4016</v>
      </c>
      <c r="F28" s="2">
        <v>4236</v>
      </c>
      <c r="G28" s="2">
        <v>4282</v>
      </c>
      <c r="H28" s="2">
        <v>4665</v>
      </c>
      <c r="I28" s="2">
        <v>4261</v>
      </c>
      <c r="J28" s="2">
        <v>4271</v>
      </c>
      <c r="K28" s="2">
        <v>4418</v>
      </c>
    </row>
    <row r="29" spans="1:11" ht="28.8" x14ac:dyDescent="0.55000000000000004">
      <c r="A29" s="4" t="s">
        <v>77</v>
      </c>
      <c r="B29" s="2">
        <v>125</v>
      </c>
      <c r="C29" s="2">
        <v>106</v>
      </c>
      <c r="D29" s="2">
        <v>134</v>
      </c>
      <c r="E29" s="2">
        <v>136</v>
      </c>
      <c r="F29" s="2">
        <v>141</v>
      </c>
      <c r="G29" s="2">
        <v>121</v>
      </c>
      <c r="H29" s="2">
        <v>132</v>
      </c>
      <c r="I29" s="2">
        <v>123</v>
      </c>
      <c r="J29" s="2">
        <v>148</v>
      </c>
      <c r="K29" s="2">
        <v>164</v>
      </c>
    </row>
    <row r="30" spans="1:11" ht="28.8" x14ac:dyDescent="0.55000000000000004">
      <c r="A30" s="4" t="s">
        <v>78</v>
      </c>
      <c r="B30" s="2">
        <v>0</v>
      </c>
      <c r="C30" s="2">
        <v>0</v>
      </c>
      <c r="D30" s="2">
        <v>0</v>
      </c>
      <c r="E30" s="2">
        <v>0</v>
      </c>
      <c r="F30" s="2">
        <v>0</v>
      </c>
      <c r="G30" s="2">
        <v>0</v>
      </c>
      <c r="H30" s="2">
        <v>0</v>
      </c>
      <c r="I30" s="2">
        <v>0</v>
      </c>
      <c r="J30" s="2">
        <v>0</v>
      </c>
      <c r="K30" s="2">
        <v>0</v>
      </c>
    </row>
    <row r="31" spans="1:11" x14ac:dyDescent="0.55000000000000004">
      <c r="A31" s="4" t="s">
        <v>79</v>
      </c>
      <c r="B31" s="2">
        <v>1166</v>
      </c>
      <c r="C31" s="2">
        <v>716</v>
      </c>
      <c r="D31" s="2">
        <v>1140</v>
      </c>
      <c r="E31" s="2">
        <v>1058</v>
      </c>
      <c r="F31" s="2">
        <v>1756</v>
      </c>
      <c r="G31" s="2">
        <v>2536</v>
      </c>
      <c r="H31" s="2">
        <v>2454</v>
      </c>
      <c r="I31" s="2">
        <v>3004</v>
      </c>
      <c r="J31" s="2">
        <v>3479</v>
      </c>
      <c r="K31" s="2">
        <v>4833</v>
      </c>
    </row>
    <row r="32" spans="1:11" x14ac:dyDescent="0.55000000000000004">
      <c r="A32" s="4" t="s">
        <v>80</v>
      </c>
      <c r="B32" s="2">
        <v>17934</v>
      </c>
      <c r="C32" s="2">
        <v>18521</v>
      </c>
      <c r="D32" s="2">
        <v>17757</v>
      </c>
      <c r="E32" s="2">
        <v>17367</v>
      </c>
      <c r="F32" s="2">
        <v>16624</v>
      </c>
      <c r="G32" s="2">
        <v>13542</v>
      </c>
      <c r="H32" s="2">
        <v>17130</v>
      </c>
      <c r="I32" s="2">
        <v>19706</v>
      </c>
      <c r="J32" s="2">
        <v>20099</v>
      </c>
      <c r="K32" s="2">
        <v>22907</v>
      </c>
    </row>
    <row r="33" spans="1:11" ht="28.8" x14ac:dyDescent="0.55000000000000004">
      <c r="A33" s="4" t="s">
        <v>81</v>
      </c>
      <c r="B33" s="2">
        <v>0</v>
      </c>
      <c r="C33" s="2">
        <v>0</v>
      </c>
      <c r="D33" s="2">
        <v>0</v>
      </c>
      <c r="E33" s="2">
        <v>64</v>
      </c>
      <c r="F33" s="2">
        <v>36</v>
      </c>
      <c r="G33" s="2">
        <v>34</v>
      </c>
      <c r="H33" s="2">
        <v>47</v>
      </c>
      <c r="I33" s="2">
        <v>40</v>
      </c>
      <c r="J33" s="2">
        <v>53</v>
      </c>
      <c r="K33" s="2">
        <v>51</v>
      </c>
    </row>
    <row r="34" spans="1:11" ht="28.8" x14ac:dyDescent="0.55000000000000004">
      <c r="A34" s="4" t="s">
        <v>82</v>
      </c>
      <c r="B34" s="2">
        <v>10469</v>
      </c>
      <c r="C34" s="2">
        <v>9909</v>
      </c>
      <c r="D34" s="2">
        <v>9416</v>
      </c>
      <c r="E34" s="2">
        <v>9414</v>
      </c>
      <c r="F34" s="2">
        <v>10033</v>
      </c>
      <c r="G34" s="2">
        <v>7743</v>
      </c>
      <c r="H34" s="2">
        <v>8262</v>
      </c>
      <c r="I34" s="2">
        <v>10373</v>
      </c>
      <c r="J34" s="2">
        <v>11751</v>
      </c>
      <c r="K34" s="2">
        <v>13386</v>
      </c>
    </row>
    <row r="35" spans="1:11" ht="28.8" x14ac:dyDescent="0.55000000000000004">
      <c r="A35" s="4" t="s">
        <v>83</v>
      </c>
      <c r="B35" s="2">
        <v>7465</v>
      </c>
      <c r="C35" s="2">
        <v>8612</v>
      </c>
      <c r="D35" s="2">
        <v>8341</v>
      </c>
      <c r="E35" s="2">
        <v>7889</v>
      </c>
      <c r="F35" s="2">
        <v>6555</v>
      </c>
      <c r="G35" s="2">
        <v>5765</v>
      </c>
      <c r="H35" s="2">
        <v>8821</v>
      </c>
      <c r="I35" s="2">
        <v>9293</v>
      </c>
      <c r="J35" s="2">
        <v>8295</v>
      </c>
      <c r="K35" s="2">
        <v>9470</v>
      </c>
    </row>
    <row r="36" spans="1:11" ht="28.8" x14ac:dyDescent="0.55000000000000004">
      <c r="A36" s="4" t="s">
        <v>84</v>
      </c>
      <c r="B36" s="2">
        <v>9544</v>
      </c>
      <c r="C36" s="2">
        <v>7321</v>
      </c>
      <c r="D36" s="2">
        <v>7245</v>
      </c>
      <c r="E36" s="2">
        <v>4637</v>
      </c>
      <c r="F36" s="2">
        <v>4742</v>
      </c>
      <c r="G36" s="2">
        <v>5706</v>
      </c>
      <c r="H36" s="2">
        <v>10841</v>
      </c>
      <c r="I36" s="2">
        <v>18089</v>
      </c>
      <c r="J36" s="2">
        <v>24560</v>
      </c>
      <c r="K36" s="2">
        <v>6770</v>
      </c>
    </row>
    <row r="37" spans="1:11" x14ac:dyDescent="0.55000000000000004">
      <c r="A37" s="4" t="s">
        <v>85</v>
      </c>
      <c r="B37" s="2">
        <v>1214</v>
      </c>
      <c r="C37" s="2">
        <v>5360</v>
      </c>
      <c r="D37" s="2">
        <v>2325</v>
      </c>
      <c r="E37" s="2">
        <v>1574</v>
      </c>
      <c r="F37" s="2">
        <v>1252</v>
      </c>
      <c r="G37" s="2">
        <v>944</v>
      </c>
      <c r="H37" s="2">
        <v>1596</v>
      </c>
      <c r="I37" s="2">
        <v>1707</v>
      </c>
      <c r="J37" s="2">
        <v>1611</v>
      </c>
      <c r="K37" s="2">
        <v>1821</v>
      </c>
    </row>
    <row r="38" spans="1:11" x14ac:dyDescent="0.55000000000000004">
      <c r="A38" s="4" t="s">
        <v>86</v>
      </c>
      <c r="B38" s="2">
        <v>4825</v>
      </c>
      <c r="C38" s="2">
        <v>819</v>
      </c>
      <c r="D38" s="2">
        <v>2390</v>
      </c>
      <c r="E38" s="2">
        <v>1464</v>
      </c>
      <c r="F38" s="2">
        <v>1588</v>
      </c>
      <c r="G38" s="2">
        <v>2839</v>
      </c>
      <c r="H38" s="2">
        <v>4652</v>
      </c>
      <c r="I38" s="2">
        <v>3621</v>
      </c>
      <c r="J38" s="2">
        <v>7670</v>
      </c>
      <c r="K38" s="2">
        <v>2795</v>
      </c>
    </row>
    <row r="39" spans="1:11" ht="28.8" x14ac:dyDescent="0.55000000000000004">
      <c r="A39" s="4" t="s">
        <v>87</v>
      </c>
      <c r="B39" s="2">
        <v>4825</v>
      </c>
      <c r="C39" s="2">
        <v>819</v>
      </c>
      <c r="D39" s="2">
        <v>2390</v>
      </c>
      <c r="E39" s="2">
        <v>1464</v>
      </c>
      <c r="F39" s="2">
        <v>1588</v>
      </c>
      <c r="G39" s="2">
        <v>2839</v>
      </c>
      <c r="H39" s="2">
        <v>4652</v>
      </c>
      <c r="I39" s="2">
        <v>3621</v>
      </c>
      <c r="J39" s="2">
        <v>7670</v>
      </c>
      <c r="K39" s="2">
        <v>2795</v>
      </c>
    </row>
    <row r="40" spans="1:11" ht="43.2" x14ac:dyDescent="0.55000000000000004">
      <c r="A40" s="4" t="s">
        <v>88</v>
      </c>
      <c r="B40" s="2">
        <v>0</v>
      </c>
      <c r="C40" s="2">
        <v>0</v>
      </c>
      <c r="D40" s="2">
        <v>0</v>
      </c>
      <c r="E40" s="2">
        <v>0</v>
      </c>
      <c r="F40" s="2">
        <v>0</v>
      </c>
      <c r="G40" s="2">
        <v>0</v>
      </c>
      <c r="H40" s="2">
        <v>0</v>
      </c>
      <c r="I40" s="2">
        <v>0</v>
      </c>
      <c r="J40" s="2">
        <v>0</v>
      </c>
      <c r="K40" s="2">
        <v>0</v>
      </c>
    </row>
    <row r="41" spans="1:11" ht="28.8" x14ac:dyDescent="0.55000000000000004">
      <c r="A41" s="4" t="s">
        <v>89</v>
      </c>
      <c r="B41" s="2">
        <v>3505</v>
      </c>
      <c r="C41" s="2">
        <v>1142</v>
      </c>
      <c r="D41" s="2">
        <v>2530</v>
      </c>
      <c r="E41" s="2">
        <v>1599</v>
      </c>
      <c r="F41" s="2">
        <v>1902</v>
      </c>
      <c r="G41" s="2">
        <v>1923</v>
      </c>
      <c r="H41" s="2">
        <v>4593</v>
      </c>
      <c r="I41" s="2">
        <v>12761</v>
      </c>
      <c r="J41" s="2">
        <v>15279</v>
      </c>
      <c r="K41" s="2">
        <v>2154</v>
      </c>
    </row>
    <row r="42" spans="1:11" ht="28.8" x14ac:dyDescent="0.55000000000000004">
      <c r="A42" s="4" t="s">
        <v>90</v>
      </c>
      <c r="B42" s="2">
        <v>0</v>
      </c>
      <c r="C42" s="2">
        <v>0</v>
      </c>
      <c r="D42" s="2">
        <v>1</v>
      </c>
      <c r="E42" s="2">
        <v>67</v>
      </c>
      <c r="F42" s="2">
        <v>1</v>
      </c>
      <c r="G42" s="2">
        <v>2</v>
      </c>
      <c r="H42" s="2">
        <v>5</v>
      </c>
      <c r="I42" s="2">
        <v>106</v>
      </c>
      <c r="J42" s="2">
        <v>118</v>
      </c>
      <c r="K42" s="2">
        <v>108</v>
      </c>
    </row>
    <row r="43" spans="1:11" ht="28.8" x14ac:dyDescent="0.55000000000000004">
      <c r="A43" s="4" t="s">
        <v>91</v>
      </c>
      <c r="B43" s="2">
        <v>310</v>
      </c>
      <c r="C43" s="2">
        <v>408</v>
      </c>
      <c r="D43" s="2">
        <v>244</v>
      </c>
      <c r="E43" s="2">
        <v>284</v>
      </c>
      <c r="F43" s="2">
        <v>595</v>
      </c>
      <c r="G43" s="2">
        <v>497</v>
      </c>
      <c r="H43" s="2">
        <v>492</v>
      </c>
      <c r="I43" s="2">
        <v>377</v>
      </c>
      <c r="J43" s="2">
        <v>249</v>
      </c>
      <c r="K43" s="2">
        <v>443</v>
      </c>
    </row>
    <row r="44" spans="1:11" ht="28.8" x14ac:dyDescent="0.55000000000000004">
      <c r="A44" s="4" t="s">
        <v>92</v>
      </c>
      <c r="B44" s="2">
        <v>849</v>
      </c>
      <c r="C44" s="2">
        <v>729</v>
      </c>
      <c r="D44" s="2">
        <v>760</v>
      </c>
      <c r="E44" s="2">
        <v>938</v>
      </c>
      <c r="F44" s="2">
        <v>996</v>
      </c>
      <c r="G44" s="2">
        <v>1114</v>
      </c>
      <c r="H44" s="2">
        <v>1340</v>
      </c>
      <c r="I44" s="2">
        <v>1082</v>
      </c>
      <c r="J44" s="2">
        <v>1222</v>
      </c>
      <c r="K44" s="2">
        <v>1273</v>
      </c>
    </row>
    <row r="45" spans="1:11" ht="28.8" x14ac:dyDescent="0.55000000000000004">
      <c r="A45" s="4" t="s">
        <v>93</v>
      </c>
      <c r="B45" s="2">
        <v>2346</v>
      </c>
      <c r="C45" s="2">
        <v>5</v>
      </c>
      <c r="D45" s="2">
        <v>1525</v>
      </c>
      <c r="E45" s="2">
        <v>310</v>
      </c>
      <c r="F45" s="2">
        <v>310</v>
      </c>
      <c r="G45" s="2">
        <v>310</v>
      </c>
      <c r="H45" s="2">
        <v>2756</v>
      </c>
      <c r="I45" s="2">
        <v>11196</v>
      </c>
      <c r="J45" s="2">
        <v>13690</v>
      </c>
      <c r="K45" s="2">
        <v>330</v>
      </c>
    </row>
    <row r="46" spans="1:11" ht="43.2" x14ac:dyDescent="0.55000000000000004">
      <c r="A46" s="4" t="s">
        <v>94</v>
      </c>
      <c r="B46" s="2">
        <v>0</v>
      </c>
      <c r="C46" s="2">
        <v>0</v>
      </c>
      <c r="D46" s="2">
        <v>0</v>
      </c>
      <c r="E46" s="2">
        <v>0</v>
      </c>
      <c r="F46" s="2">
        <v>0</v>
      </c>
      <c r="G46" s="2">
        <v>0</v>
      </c>
      <c r="H46" s="2">
        <v>0</v>
      </c>
      <c r="I46" s="2">
        <v>0</v>
      </c>
      <c r="J46" s="2">
        <v>0</v>
      </c>
      <c r="K46" s="2">
        <v>0</v>
      </c>
    </row>
    <row r="47" spans="1:11" x14ac:dyDescent="0.55000000000000004">
      <c r="A47" s="4" t="s">
        <v>95</v>
      </c>
      <c r="B47" s="2">
        <v>835694</v>
      </c>
      <c r="C47" s="2">
        <v>835037</v>
      </c>
      <c r="D47" s="2">
        <v>851015</v>
      </c>
      <c r="E47" s="2">
        <v>859018</v>
      </c>
      <c r="F47" s="2">
        <v>873598</v>
      </c>
      <c r="G47" s="2">
        <v>948296</v>
      </c>
      <c r="H47" s="2">
        <v>1032527</v>
      </c>
      <c r="I47" s="2">
        <v>1097569</v>
      </c>
      <c r="J47" s="2">
        <v>1149966</v>
      </c>
      <c r="K47" s="2">
        <v>1108414</v>
      </c>
    </row>
    <row r="48" spans="1:11" x14ac:dyDescent="0.55000000000000004">
      <c r="A48" s="4" t="s">
        <v>96</v>
      </c>
      <c r="B48" s="2">
        <v>768501</v>
      </c>
      <c r="C48" s="2">
        <v>779732</v>
      </c>
      <c r="D48" s="2">
        <v>784601</v>
      </c>
      <c r="E48" s="2">
        <v>801660</v>
      </c>
      <c r="F48" s="2">
        <v>812235</v>
      </c>
      <c r="G48" s="2">
        <v>858200</v>
      </c>
      <c r="H48" s="2">
        <v>886889</v>
      </c>
      <c r="I48" s="2">
        <v>935309</v>
      </c>
      <c r="J48" s="2">
        <v>953849</v>
      </c>
      <c r="K48" s="2">
        <v>990574</v>
      </c>
    </row>
    <row r="49" spans="1:11" x14ac:dyDescent="0.55000000000000004">
      <c r="A49" s="4" t="s">
        <v>97</v>
      </c>
      <c r="B49" s="2">
        <v>164604</v>
      </c>
      <c r="C49" s="2">
        <v>167286</v>
      </c>
      <c r="D49" s="2">
        <v>168952</v>
      </c>
      <c r="E49" s="2">
        <v>172077</v>
      </c>
      <c r="F49" s="2">
        <v>173522</v>
      </c>
      <c r="G49" s="2">
        <v>174541</v>
      </c>
      <c r="H49" s="2">
        <v>181825</v>
      </c>
      <c r="I49" s="2">
        <v>183336</v>
      </c>
      <c r="J49" s="2">
        <v>188080</v>
      </c>
      <c r="K49" s="2">
        <v>196560</v>
      </c>
    </row>
    <row r="50" spans="1:11" x14ac:dyDescent="0.55000000000000004">
      <c r="A50" s="4" t="s">
        <v>98</v>
      </c>
      <c r="B50" s="2">
        <v>114539</v>
      </c>
      <c r="C50" s="2">
        <v>116701</v>
      </c>
      <c r="D50" s="2">
        <v>117715</v>
      </c>
      <c r="E50" s="2">
        <v>120247</v>
      </c>
      <c r="F50" s="2">
        <v>121131</v>
      </c>
      <c r="G50" s="2">
        <v>121852</v>
      </c>
      <c r="H50" s="2">
        <v>127135</v>
      </c>
      <c r="I50" s="2">
        <v>128614</v>
      </c>
      <c r="J50" s="2">
        <v>132274</v>
      </c>
      <c r="K50" s="2">
        <v>138478</v>
      </c>
    </row>
    <row r="51" spans="1:11" ht="28.8" x14ac:dyDescent="0.55000000000000004">
      <c r="A51" s="4" t="s">
        <v>99</v>
      </c>
      <c r="B51" s="2">
        <v>50065</v>
      </c>
      <c r="C51" s="2">
        <v>50585</v>
      </c>
      <c r="D51" s="2">
        <v>51237</v>
      </c>
      <c r="E51" s="2">
        <v>51830</v>
      </c>
      <c r="F51" s="2">
        <v>52391</v>
      </c>
      <c r="G51" s="2">
        <v>52689</v>
      </c>
      <c r="H51" s="2">
        <v>54690</v>
      </c>
      <c r="I51" s="2">
        <v>54722</v>
      </c>
      <c r="J51" s="2">
        <v>55806</v>
      </c>
      <c r="K51" s="2">
        <v>58082</v>
      </c>
    </row>
    <row r="52" spans="1:11" ht="28.8" x14ac:dyDescent="0.55000000000000004">
      <c r="A52" s="4" t="s">
        <v>100</v>
      </c>
      <c r="B52" s="2">
        <v>45948</v>
      </c>
      <c r="C52" s="2">
        <v>46594</v>
      </c>
      <c r="D52" s="2">
        <v>47051</v>
      </c>
      <c r="E52" s="2">
        <v>47814</v>
      </c>
      <c r="F52" s="2">
        <v>48155</v>
      </c>
      <c r="G52" s="2">
        <v>48407</v>
      </c>
      <c r="H52" s="2">
        <v>50025</v>
      </c>
      <c r="I52" s="2">
        <v>50461</v>
      </c>
      <c r="J52" s="2">
        <v>51535</v>
      </c>
      <c r="K52" s="2">
        <v>53664</v>
      </c>
    </row>
    <row r="53" spans="1:11" ht="28.8" x14ac:dyDescent="0.55000000000000004">
      <c r="A53" s="4" t="s">
        <v>76</v>
      </c>
      <c r="B53" s="2">
        <v>4117</v>
      </c>
      <c r="C53" s="2">
        <v>3991</v>
      </c>
      <c r="D53" s="2">
        <v>4186</v>
      </c>
      <c r="E53" s="2">
        <v>4016</v>
      </c>
      <c r="F53" s="2">
        <v>4236</v>
      </c>
      <c r="G53" s="2">
        <v>4282</v>
      </c>
      <c r="H53" s="2">
        <v>4665</v>
      </c>
      <c r="I53" s="2">
        <v>4261</v>
      </c>
      <c r="J53" s="2">
        <v>4271</v>
      </c>
      <c r="K53" s="2">
        <v>4418</v>
      </c>
    </row>
    <row r="54" spans="1:11" ht="43.2" x14ac:dyDescent="0.55000000000000004">
      <c r="A54" s="4" t="s">
        <v>101</v>
      </c>
      <c r="B54" s="2">
        <v>43837</v>
      </c>
      <c r="C54" s="2">
        <v>44329</v>
      </c>
      <c r="D54" s="2">
        <v>45245</v>
      </c>
      <c r="E54" s="2">
        <v>46230</v>
      </c>
      <c r="F54" s="2">
        <v>45898</v>
      </c>
      <c r="G54" s="2">
        <v>46284</v>
      </c>
      <c r="H54" s="2">
        <v>47520</v>
      </c>
      <c r="I54" s="2">
        <v>50747</v>
      </c>
      <c r="J54" s="2">
        <v>54169</v>
      </c>
      <c r="K54" s="2">
        <v>51011</v>
      </c>
    </row>
    <row r="55" spans="1:11" x14ac:dyDescent="0.55000000000000004">
      <c r="A55" s="4" t="s">
        <v>23</v>
      </c>
      <c r="B55" s="2">
        <v>93266</v>
      </c>
      <c r="C55" s="2">
        <v>96900</v>
      </c>
      <c r="D55" s="2">
        <v>98765</v>
      </c>
      <c r="E55" s="2">
        <v>100520</v>
      </c>
      <c r="F55" s="2">
        <v>101050</v>
      </c>
      <c r="G55" s="2">
        <v>102351</v>
      </c>
      <c r="H55" s="2">
        <v>111433</v>
      </c>
      <c r="I55" s="2">
        <v>119946</v>
      </c>
      <c r="J55" s="2">
        <v>120071</v>
      </c>
      <c r="K55" s="2">
        <v>128150</v>
      </c>
    </row>
    <row r="56" spans="1:11" x14ac:dyDescent="0.55000000000000004">
      <c r="A56" s="4" t="s">
        <v>102</v>
      </c>
      <c r="B56" s="2">
        <v>9754</v>
      </c>
      <c r="C56" s="2">
        <v>9922</v>
      </c>
      <c r="D56" s="2">
        <v>9945</v>
      </c>
      <c r="E56" s="2">
        <v>10105</v>
      </c>
      <c r="F56" s="2">
        <v>10241</v>
      </c>
      <c r="G56" s="2">
        <v>10425</v>
      </c>
      <c r="H56" s="2">
        <v>10838</v>
      </c>
      <c r="I56" s="2">
        <v>10910</v>
      </c>
      <c r="J56" s="2">
        <v>11213</v>
      </c>
      <c r="K56" s="2">
        <v>11868</v>
      </c>
    </row>
    <row r="57" spans="1:11" x14ac:dyDescent="0.55000000000000004">
      <c r="A57" s="4" t="s">
        <v>103</v>
      </c>
      <c r="B57" s="2">
        <v>28657</v>
      </c>
      <c r="C57" s="2">
        <v>30334</v>
      </c>
      <c r="D57" s="2">
        <v>28585</v>
      </c>
      <c r="E57" s="2">
        <v>30045</v>
      </c>
      <c r="F57" s="2">
        <v>29860</v>
      </c>
      <c r="G57" s="2">
        <v>34271</v>
      </c>
      <c r="H57" s="2">
        <v>36975</v>
      </c>
      <c r="I57" s="2">
        <v>45939</v>
      </c>
      <c r="J57" s="2">
        <v>38895</v>
      </c>
      <c r="K57" s="2">
        <v>36291</v>
      </c>
    </row>
    <row r="58" spans="1:11" ht="28.8" x14ac:dyDescent="0.55000000000000004">
      <c r="A58" s="4" t="s">
        <v>73</v>
      </c>
      <c r="B58" s="2">
        <v>1172</v>
      </c>
      <c r="C58" s="2">
        <v>1123</v>
      </c>
      <c r="D58" s="2">
        <v>1169</v>
      </c>
      <c r="E58" s="2">
        <v>1102</v>
      </c>
      <c r="F58" s="2">
        <v>1276</v>
      </c>
      <c r="G58" s="2">
        <v>1156</v>
      </c>
      <c r="H58" s="2">
        <v>1416</v>
      </c>
      <c r="I58" s="2">
        <v>1380</v>
      </c>
      <c r="J58" s="2">
        <v>1614</v>
      </c>
      <c r="K58" s="2">
        <v>1855</v>
      </c>
    </row>
    <row r="59" spans="1:11" ht="28.8" x14ac:dyDescent="0.55000000000000004">
      <c r="A59" s="18" t="s">
        <v>104</v>
      </c>
      <c r="B59" s="2">
        <v>332924</v>
      </c>
      <c r="C59" s="2">
        <v>336370</v>
      </c>
      <c r="D59" s="2">
        <v>341404</v>
      </c>
      <c r="E59" s="2">
        <v>348474</v>
      </c>
      <c r="F59" s="2">
        <v>361203</v>
      </c>
      <c r="G59" s="2">
        <v>399175</v>
      </c>
      <c r="H59" s="2">
        <v>397876</v>
      </c>
      <c r="I59" s="2">
        <v>406893</v>
      </c>
      <c r="J59" s="2">
        <v>424484</v>
      </c>
      <c r="K59" s="2">
        <v>446007</v>
      </c>
    </row>
    <row r="60" spans="1:11" ht="28.8" x14ac:dyDescent="0.55000000000000004">
      <c r="A60" s="4" t="s">
        <v>105</v>
      </c>
      <c r="B60" s="2">
        <v>648</v>
      </c>
      <c r="C60" s="2">
        <v>650</v>
      </c>
      <c r="D60" s="2">
        <v>640</v>
      </c>
      <c r="E60" s="2">
        <v>594</v>
      </c>
      <c r="F60" s="2">
        <v>615</v>
      </c>
      <c r="G60" s="2">
        <v>570</v>
      </c>
      <c r="H60" s="2">
        <v>668</v>
      </c>
      <c r="I60" s="2">
        <v>640</v>
      </c>
      <c r="J60" s="2">
        <v>630</v>
      </c>
      <c r="K60" s="2">
        <v>836</v>
      </c>
    </row>
    <row r="61" spans="1:11" ht="28.8" x14ac:dyDescent="0.55000000000000004">
      <c r="A61" s="4" t="s">
        <v>78</v>
      </c>
      <c r="B61" s="2">
        <v>0</v>
      </c>
      <c r="C61" s="2">
        <v>0</v>
      </c>
      <c r="D61" s="2">
        <v>0</v>
      </c>
      <c r="E61" s="2">
        <v>0</v>
      </c>
      <c r="F61" s="2">
        <v>0</v>
      </c>
      <c r="G61" s="2">
        <v>0</v>
      </c>
      <c r="H61" s="2">
        <v>0</v>
      </c>
      <c r="I61" s="2">
        <v>0</v>
      </c>
      <c r="J61" s="2">
        <v>0</v>
      </c>
      <c r="K61" s="2">
        <v>0</v>
      </c>
    </row>
    <row r="62" spans="1:11" x14ac:dyDescent="0.55000000000000004">
      <c r="A62" s="4" t="s">
        <v>79</v>
      </c>
      <c r="B62" s="2">
        <v>1966</v>
      </c>
      <c r="C62" s="2">
        <v>1885</v>
      </c>
      <c r="D62" s="2">
        <v>2173</v>
      </c>
      <c r="E62" s="2">
        <v>2171</v>
      </c>
      <c r="F62" s="2">
        <v>2487</v>
      </c>
      <c r="G62" s="2">
        <v>2477</v>
      </c>
      <c r="H62" s="2">
        <v>2895</v>
      </c>
      <c r="I62" s="2">
        <v>2879</v>
      </c>
      <c r="J62" s="2">
        <v>2127</v>
      </c>
      <c r="K62" s="2">
        <v>2357</v>
      </c>
    </row>
    <row r="63" spans="1:11" x14ac:dyDescent="0.55000000000000004">
      <c r="A63" s="18" t="s">
        <v>80</v>
      </c>
      <c r="B63" s="2">
        <v>9765</v>
      </c>
      <c r="C63" s="2">
        <v>9654</v>
      </c>
      <c r="D63" s="2">
        <v>10116</v>
      </c>
      <c r="E63" s="2">
        <v>10540</v>
      </c>
      <c r="F63" s="2">
        <v>10704</v>
      </c>
      <c r="G63" s="2">
        <v>13087</v>
      </c>
      <c r="H63" s="2">
        <v>14259</v>
      </c>
      <c r="I63" s="2">
        <v>14217</v>
      </c>
      <c r="J63" s="2">
        <v>17918</v>
      </c>
      <c r="K63" s="2">
        <v>14573</v>
      </c>
    </row>
    <row r="64" spans="1:11" ht="28.8" x14ac:dyDescent="0.55000000000000004">
      <c r="A64" s="4" t="s">
        <v>106</v>
      </c>
      <c r="B64" s="2">
        <v>3672</v>
      </c>
      <c r="C64" s="2">
        <v>3795</v>
      </c>
      <c r="D64" s="2">
        <v>3904</v>
      </c>
      <c r="E64" s="2">
        <v>4175</v>
      </c>
      <c r="F64" s="2">
        <v>4445</v>
      </c>
      <c r="G64" s="2">
        <v>4980</v>
      </c>
      <c r="H64" s="2">
        <v>4675</v>
      </c>
      <c r="I64" s="2">
        <v>4931</v>
      </c>
      <c r="J64" s="2">
        <v>5170</v>
      </c>
      <c r="K64" s="2">
        <v>4974</v>
      </c>
    </row>
    <row r="65" spans="1:11" ht="28.8" x14ac:dyDescent="0.55000000000000004">
      <c r="A65" s="4" t="s">
        <v>107</v>
      </c>
      <c r="B65" s="2">
        <v>4007</v>
      </c>
      <c r="C65" s="2">
        <v>3741</v>
      </c>
      <c r="D65" s="2">
        <v>3931</v>
      </c>
      <c r="E65" s="2">
        <v>4095</v>
      </c>
      <c r="F65" s="2">
        <v>4030</v>
      </c>
      <c r="G65" s="2">
        <v>5139</v>
      </c>
      <c r="H65" s="2">
        <v>6632</v>
      </c>
      <c r="I65" s="2">
        <v>6454</v>
      </c>
      <c r="J65" s="2">
        <v>9840</v>
      </c>
      <c r="K65" s="2">
        <v>6800</v>
      </c>
    </row>
    <row r="66" spans="1:11" ht="28.8" x14ac:dyDescent="0.55000000000000004">
      <c r="A66" s="4" t="s">
        <v>108</v>
      </c>
      <c r="B66" s="2">
        <v>2086</v>
      </c>
      <c r="C66" s="2">
        <v>2118</v>
      </c>
      <c r="D66" s="2">
        <v>2281</v>
      </c>
      <c r="E66" s="2">
        <v>2270</v>
      </c>
      <c r="F66" s="2">
        <v>2229</v>
      </c>
      <c r="G66" s="2">
        <v>2968</v>
      </c>
      <c r="H66" s="2">
        <v>2952</v>
      </c>
      <c r="I66" s="2">
        <v>2832</v>
      </c>
      <c r="J66" s="2">
        <v>2908</v>
      </c>
      <c r="K66" s="2">
        <v>2799</v>
      </c>
    </row>
    <row r="67" spans="1:11" ht="28.8" x14ac:dyDescent="0.55000000000000004">
      <c r="A67" s="4" t="s">
        <v>109</v>
      </c>
      <c r="B67" s="2">
        <v>13737</v>
      </c>
      <c r="C67" s="2">
        <v>14945</v>
      </c>
      <c r="D67" s="2">
        <v>12099</v>
      </c>
      <c r="E67" s="2">
        <v>15266</v>
      </c>
      <c r="F67" s="2">
        <v>14990</v>
      </c>
      <c r="G67" s="2">
        <v>16631</v>
      </c>
      <c r="H67" s="2">
        <v>18130</v>
      </c>
      <c r="I67" s="2">
        <v>16759</v>
      </c>
      <c r="J67" s="2">
        <v>16731</v>
      </c>
      <c r="K67" s="2">
        <v>15786</v>
      </c>
    </row>
    <row r="68" spans="1:11" x14ac:dyDescent="0.55000000000000004">
      <c r="A68" s="4" t="s">
        <v>64</v>
      </c>
      <c r="B68" s="2">
        <v>68171</v>
      </c>
      <c r="C68" s="2">
        <v>66334</v>
      </c>
      <c r="D68" s="2">
        <v>65508</v>
      </c>
      <c r="E68" s="2">
        <v>64536</v>
      </c>
      <c r="F68" s="2">
        <v>60389</v>
      </c>
      <c r="G68" s="2">
        <v>57232</v>
      </c>
      <c r="H68" s="2">
        <v>63054</v>
      </c>
      <c r="I68" s="2">
        <v>81663</v>
      </c>
      <c r="J68" s="2">
        <v>77917</v>
      </c>
      <c r="K68" s="2">
        <v>85280</v>
      </c>
    </row>
    <row r="69" spans="1:11" x14ac:dyDescent="0.55000000000000004">
      <c r="A69" s="4" t="s">
        <v>110</v>
      </c>
      <c r="B69" s="2">
        <v>55</v>
      </c>
      <c r="C69" s="2">
        <v>76</v>
      </c>
      <c r="D69" s="2">
        <v>175</v>
      </c>
      <c r="E69" s="2">
        <v>170</v>
      </c>
      <c r="F69" s="2">
        <v>175</v>
      </c>
      <c r="G69" s="2">
        <v>106</v>
      </c>
      <c r="H69" s="2">
        <v>60</v>
      </c>
      <c r="I69" s="2">
        <v>100</v>
      </c>
      <c r="J69" s="2">
        <v>103</v>
      </c>
      <c r="K69" s="2">
        <v>100</v>
      </c>
    </row>
    <row r="70" spans="1:11" x14ac:dyDescent="0.55000000000000004">
      <c r="A70" s="4" t="s">
        <v>65</v>
      </c>
      <c r="B70" s="2">
        <v>68116</v>
      </c>
      <c r="C70" s="2">
        <v>66258</v>
      </c>
      <c r="D70" s="2">
        <v>65333</v>
      </c>
      <c r="E70" s="2">
        <v>64366</v>
      </c>
      <c r="F70" s="2">
        <v>60214</v>
      </c>
      <c r="G70" s="2">
        <v>57126</v>
      </c>
      <c r="H70" s="2">
        <v>62994</v>
      </c>
      <c r="I70" s="2">
        <v>81563</v>
      </c>
      <c r="J70" s="2">
        <v>77814</v>
      </c>
      <c r="K70" s="2">
        <v>85180</v>
      </c>
    </row>
    <row r="71" spans="1:11" x14ac:dyDescent="0.55000000000000004">
      <c r="A71" s="4" t="s">
        <v>111</v>
      </c>
      <c r="B71" s="2">
        <v>67193</v>
      </c>
      <c r="C71" s="2">
        <v>55305</v>
      </c>
      <c r="D71" s="2">
        <v>66414</v>
      </c>
      <c r="E71" s="2">
        <v>57358</v>
      </c>
      <c r="F71" s="2">
        <v>61363</v>
      </c>
      <c r="G71" s="2">
        <v>90096</v>
      </c>
      <c r="H71" s="2">
        <v>145638</v>
      </c>
      <c r="I71" s="2">
        <v>162260</v>
      </c>
      <c r="J71" s="2">
        <v>196117</v>
      </c>
      <c r="K71" s="2">
        <v>117840</v>
      </c>
    </row>
    <row r="72" spans="1:11" x14ac:dyDescent="0.55000000000000004">
      <c r="A72" s="4" t="s">
        <v>35</v>
      </c>
      <c r="B72" s="2">
        <v>40441</v>
      </c>
      <c r="C72" s="2">
        <v>38836</v>
      </c>
      <c r="D72" s="2">
        <v>38212</v>
      </c>
      <c r="E72" s="2">
        <v>38093</v>
      </c>
      <c r="F72" s="2">
        <v>42048</v>
      </c>
      <c r="G72" s="2">
        <v>46139</v>
      </c>
      <c r="H72" s="2">
        <v>52714</v>
      </c>
      <c r="I72" s="2">
        <v>59928</v>
      </c>
      <c r="J72" s="2">
        <v>67281</v>
      </c>
      <c r="K72" s="2">
        <v>76973</v>
      </c>
    </row>
    <row r="73" spans="1:11" ht="43.2" x14ac:dyDescent="0.55000000000000004">
      <c r="A73" s="4" t="s">
        <v>112</v>
      </c>
      <c r="B73" s="2">
        <v>503</v>
      </c>
      <c r="C73" s="2">
        <v>332</v>
      </c>
      <c r="D73" s="2">
        <v>411</v>
      </c>
      <c r="E73" s="2">
        <v>329</v>
      </c>
      <c r="F73" s="2">
        <v>473</v>
      </c>
      <c r="G73" s="2">
        <v>631</v>
      </c>
      <c r="H73" s="2">
        <v>810</v>
      </c>
      <c r="I73" s="2">
        <v>954</v>
      </c>
      <c r="J73" s="2">
        <v>1203</v>
      </c>
      <c r="K73" s="2">
        <v>1422</v>
      </c>
    </row>
    <row r="74" spans="1:11" x14ac:dyDescent="0.55000000000000004">
      <c r="A74" s="4" t="s">
        <v>86</v>
      </c>
      <c r="B74" s="2">
        <v>11227</v>
      </c>
      <c r="C74" s="2">
        <v>9593</v>
      </c>
      <c r="D74" s="2">
        <v>10018</v>
      </c>
      <c r="E74" s="2">
        <v>13379</v>
      </c>
      <c r="F74" s="2">
        <v>14172</v>
      </c>
      <c r="G74" s="2">
        <v>18799</v>
      </c>
      <c r="H74" s="2">
        <v>58837</v>
      </c>
      <c r="I74" s="2">
        <v>90160</v>
      </c>
      <c r="J74" s="2">
        <v>118940</v>
      </c>
      <c r="K74" s="2">
        <v>32253</v>
      </c>
    </row>
    <row r="75" spans="1:11" ht="28.8" x14ac:dyDescent="0.55000000000000004">
      <c r="A75" s="4" t="s">
        <v>113</v>
      </c>
      <c r="B75" s="2">
        <v>219</v>
      </c>
      <c r="C75" s="2">
        <v>202</v>
      </c>
      <c r="D75" s="2">
        <v>197</v>
      </c>
      <c r="E75" s="2">
        <v>209</v>
      </c>
      <c r="F75" s="2">
        <v>204</v>
      </c>
      <c r="G75" s="2">
        <v>208</v>
      </c>
      <c r="H75" s="2">
        <v>256</v>
      </c>
      <c r="I75" s="2">
        <v>275</v>
      </c>
      <c r="J75" s="2">
        <v>323</v>
      </c>
      <c r="K75" s="2">
        <v>393</v>
      </c>
    </row>
    <row r="76" spans="1:11" ht="28.8" x14ac:dyDescent="0.55000000000000004">
      <c r="A76" s="4" t="s">
        <v>114</v>
      </c>
      <c r="B76" s="2">
        <v>1331</v>
      </c>
      <c r="C76" s="2">
        <v>856</v>
      </c>
      <c r="D76" s="2">
        <v>891</v>
      </c>
      <c r="E76" s="2">
        <v>1575</v>
      </c>
      <c r="F76" s="2">
        <v>1137</v>
      </c>
      <c r="G76" s="2">
        <v>3141</v>
      </c>
      <c r="H76" s="2">
        <v>38031</v>
      </c>
      <c r="I76" s="2">
        <v>56985</v>
      </c>
      <c r="J76" s="2">
        <v>85256</v>
      </c>
      <c r="K76" s="2">
        <v>7664</v>
      </c>
    </row>
    <row r="77" spans="1:11" ht="28.8" x14ac:dyDescent="0.55000000000000004">
      <c r="A77" s="4" t="s">
        <v>115</v>
      </c>
      <c r="B77" s="2">
        <v>8832</v>
      </c>
      <c r="C77" s="2">
        <v>7740</v>
      </c>
      <c r="D77" s="2">
        <v>7905</v>
      </c>
      <c r="E77" s="2">
        <v>10770</v>
      </c>
      <c r="F77" s="2">
        <v>11925</v>
      </c>
      <c r="G77" s="2">
        <v>14343</v>
      </c>
      <c r="H77" s="2">
        <v>19441</v>
      </c>
      <c r="I77" s="2">
        <v>31336</v>
      </c>
      <c r="J77" s="2">
        <v>32107</v>
      </c>
      <c r="K77" s="2">
        <v>22681</v>
      </c>
    </row>
    <row r="78" spans="1:11" ht="28.8" x14ac:dyDescent="0.55000000000000004">
      <c r="A78" s="4" t="s">
        <v>116</v>
      </c>
      <c r="B78" s="2">
        <v>845</v>
      </c>
      <c r="C78" s="2">
        <v>795</v>
      </c>
      <c r="D78" s="2">
        <v>1025</v>
      </c>
      <c r="E78" s="2">
        <v>825</v>
      </c>
      <c r="F78" s="2">
        <v>906</v>
      </c>
      <c r="G78" s="2">
        <v>1107</v>
      </c>
      <c r="H78" s="2">
        <v>1109</v>
      </c>
      <c r="I78" s="2">
        <v>1564</v>
      </c>
      <c r="J78" s="2">
        <v>1254</v>
      </c>
      <c r="K78" s="2">
        <v>1515</v>
      </c>
    </row>
    <row r="79" spans="1:11" ht="28.8" x14ac:dyDescent="0.55000000000000004">
      <c r="A79" s="4" t="s">
        <v>117</v>
      </c>
      <c r="B79" s="2">
        <v>0</v>
      </c>
      <c r="C79" s="2">
        <v>0</v>
      </c>
      <c r="D79" s="2">
        <v>0</v>
      </c>
      <c r="E79" s="2">
        <v>0</v>
      </c>
      <c r="F79" s="2">
        <v>0</v>
      </c>
      <c r="G79" s="2">
        <v>0</v>
      </c>
      <c r="H79" s="2">
        <v>0</v>
      </c>
      <c r="I79" s="2">
        <v>0</v>
      </c>
      <c r="J79" s="2">
        <v>0</v>
      </c>
      <c r="K79" s="2">
        <v>0</v>
      </c>
    </row>
    <row r="80" spans="1:11" ht="28.8" x14ac:dyDescent="0.55000000000000004">
      <c r="A80" s="4" t="s">
        <v>89</v>
      </c>
      <c r="B80" s="2">
        <v>15022</v>
      </c>
      <c r="C80" s="2">
        <v>6544</v>
      </c>
      <c r="D80" s="2">
        <v>17773</v>
      </c>
      <c r="E80" s="2">
        <v>5557</v>
      </c>
      <c r="F80" s="2">
        <v>4670</v>
      </c>
      <c r="G80" s="2">
        <v>24527</v>
      </c>
      <c r="H80" s="2">
        <v>33277</v>
      </c>
      <c r="I80" s="2">
        <v>11218</v>
      </c>
      <c r="J80" s="2">
        <v>8693</v>
      </c>
      <c r="K80" s="2">
        <v>7192</v>
      </c>
    </row>
    <row r="81" spans="1:11" ht="28.8" x14ac:dyDescent="0.55000000000000004">
      <c r="A81" s="4" t="s">
        <v>118</v>
      </c>
      <c r="B81" s="2">
        <v>0</v>
      </c>
      <c r="C81" s="2">
        <v>0</v>
      </c>
      <c r="D81" s="2">
        <v>3</v>
      </c>
      <c r="E81" s="2">
        <v>6</v>
      </c>
      <c r="F81" s="2">
        <v>3</v>
      </c>
      <c r="G81" s="2">
        <v>4</v>
      </c>
      <c r="H81" s="2">
        <v>3</v>
      </c>
      <c r="I81" s="2">
        <v>3</v>
      </c>
      <c r="J81" s="2">
        <v>4</v>
      </c>
      <c r="K81" s="2">
        <v>1</v>
      </c>
    </row>
    <row r="82" spans="1:11" ht="28.8" x14ac:dyDescent="0.55000000000000004">
      <c r="A82" s="4" t="s">
        <v>119</v>
      </c>
      <c r="B82" s="2">
        <v>2200</v>
      </c>
      <c r="C82" s="2">
        <v>0</v>
      </c>
      <c r="D82" s="2">
        <v>799</v>
      </c>
      <c r="E82" s="2">
        <v>15</v>
      </c>
      <c r="F82" s="2">
        <v>11</v>
      </c>
      <c r="G82" s="2">
        <v>26</v>
      </c>
      <c r="H82" s="2">
        <v>741</v>
      </c>
      <c r="I82" s="2">
        <v>317</v>
      </c>
      <c r="J82" s="2">
        <v>336</v>
      </c>
      <c r="K82" s="2">
        <v>6</v>
      </c>
    </row>
    <row r="83" spans="1:11" ht="28.8" x14ac:dyDescent="0.55000000000000004">
      <c r="A83" s="4" t="s">
        <v>120</v>
      </c>
      <c r="B83" s="2">
        <v>12657</v>
      </c>
      <c r="C83" s="2">
        <v>5690</v>
      </c>
      <c r="D83" s="2">
        <v>16053</v>
      </c>
      <c r="E83" s="2">
        <v>5431</v>
      </c>
      <c r="F83" s="2">
        <v>4632</v>
      </c>
      <c r="G83" s="2">
        <v>23579</v>
      </c>
      <c r="H83" s="2">
        <v>31641</v>
      </c>
      <c r="I83" s="2">
        <v>10156</v>
      </c>
      <c r="J83" s="2">
        <v>8040</v>
      </c>
      <c r="K83" s="2">
        <v>7003</v>
      </c>
    </row>
    <row r="84" spans="1:11" ht="28.8" x14ac:dyDescent="0.55000000000000004">
      <c r="A84" s="4" t="s">
        <v>121</v>
      </c>
      <c r="B84" s="2">
        <v>165</v>
      </c>
      <c r="C84" s="2">
        <v>854</v>
      </c>
      <c r="D84" s="2">
        <v>918</v>
      </c>
      <c r="E84" s="2">
        <v>105</v>
      </c>
      <c r="F84" s="2">
        <v>24</v>
      </c>
      <c r="G84" s="2">
        <v>918</v>
      </c>
      <c r="H84" s="2">
        <v>892</v>
      </c>
      <c r="I84" s="2">
        <v>742</v>
      </c>
      <c r="J84" s="2">
        <v>313</v>
      </c>
      <c r="K84" s="2">
        <v>182</v>
      </c>
    </row>
    <row r="85" spans="1:11" ht="28.8" x14ac:dyDescent="0.55000000000000004">
      <c r="A85" s="4" t="s">
        <v>122</v>
      </c>
      <c r="B85" s="2">
        <v>0</v>
      </c>
      <c r="C85" s="2">
        <v>0</v>
      </c>
      <c r="D85" s="2">
        <v>0</v>
      </c>
      <c r="E85" s="2">
        <v>0</v>
      </c>
      <c r="F85" s="2">
        <v>0</v>
      </c>
      <c r="G85" s="2">
        <v>0</v>
      </c>
      <c r="H85" s="2">
        <v>0</v>
      </c>
      <c r="I85" s="2">
        <v>0</v>
      </c>
      <c r="J85" s="2">
        <v>0</v>
      </c>
      <c r="K85" s="2">
        <v>0</v>
      </c>
    </row>
    <row r="86" spans="1:11" x14ac:dyDescent="0.55000000000000004">
      <c r="A86" s="4" t="s">
        <v>123</v>
      </c>
      <c r="B86" s="2">
        <v>16747</v>
      </c>
      <c r="C86" s="2">
        <v>6988</v>
      </c>
      <c r="D86" s="2">
        <v>15402</v>
      </c>
      <c r="E86" s="2">
        <v>13753</v>
      </c>
      <c r="F86" s="2">
        <v>30460</v>
      </c>
      <c r="G86" s="2">
        <v>-72237</v>
      </c>
      <c r="H86" s="2">
        <v>-28806</v>
      </c>
      <c r="I86" s="2">
        <v>-17859</v>
      </c>
      <c r="J86" s="2">
        <v>17273</v>
      </c>
      <c r="K86" s="2">
        <v>35523</v>
      </c>
    </row>
    <row r="87" spans="1:11" ht="28.8" x14ac:dyDescent="0.55000000000000004">
      <c r="A87" s="4" t="s">
        <v>124</v>
      </c>
      <c r="B87" s="2">
        <v>-40902</v>
      </c>
      <c r="C87" s="2">
        <v>-40996</v>
      </c>
      <c r="D87" s="2">
        <v>-43767</v>
      </c>
      <c r="E87" s="2">
        <v>-38968</v>
      </c>
      <c r="F87" s="2">
        <v>-26161</v>
      </c>
      <c r="G87" s="2">
        <v>-156627</v>
      </c>
      <c r="H87" s="2">
        <v>-163603</v>
      </c>
      <c r="I87" s="2">
        <v>-162030</v>
      </c>
      <c r="J87" s="2">
        <v>-154284</v>
      </c>
      <c r="K87" s="2">
        <v>-75547</v>
      </c>
    </row>
  </sheetData>
  <mergeCells count="1">
    <mergeCell ref="B10:K10"/>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A IT L_2020 N 2025M3</vt:lpstr>
      <vt:lpstr>Soluzione esercizio 1</vt:lpstr>
      <vt:lpstr>Conto Economico AP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CHIES LAURA</cp:lastModifiedBy>
  <dcterms:created xsi:type="dcterms:W3CDTF">2025-03-13T14:43:45Z</dcterms:created>
  <dcterms:modified xsi:type="dcterms:W3CDTF">2025-03-21T12:21:21Z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2.7.0</vt:lpwstr>
  </property>
</Properties>
</file>