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AM4PEPF0002D50E\EXCELCNV\ee438899-2aad-4075-a963-36ac97ed4e4a\"/>
    </mc:Choice>
  </mc:AlternateContent>
  <xr:revisionPtr revIDLastSave="0" documentId="8_{9992A93A-3DD3-4BCA-88AE-FFE5F6727FFE}" xr6:coauthVersionLast="47" xr6:coauthVersionMax="47" xr10:uidLastSave="{00000000-0000-0000-0000-000000000000}"/>
  <bookViews>
    <workbookView xWindow="-60" yWindow="-60" windowWidth="15480" windowHeight="11640" firstSheet="1" activeTab="1" xr2:uid="{79D26B06-67DC-48C5-BA68-4FDEFE8ACC05}"/>
  </bookViews>
  <sheets>
    <sheet name="Testo Clausola Generale" sheetId="3" r:id="rId1"/>
    <sheet name="Clausola generale" sheetId="1" r:id="rId2"/>
    <sheet name="Principio di prudenza" sheetId="2" r:id="rId3"/>
    <sheet name="Principio di competenza econo" sheetId="4" r:id="rId4"/>
    <sheet name="Valutazione Separata Elementi 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F13" i="4"/>
  <c r="E11" i="4"/>
  <c r="F14" i="4" s="1"/>
  <c r="B14" i="2"/>
  <c r="J13" i="2"/>
  <c r="E13" i="2"/>
  <c r="G30" i="1"/>
  <c r="C14" i="1"/>
  <c r="E9" i="1"/>
  <c r="G29" i="1"/>
  <c r="E22" i="1"/>
  <c r="G13" i="1"/>
  <c r="G14" i="1" s="1"/>
  <c r="C15" i="1"/>
  <c r="C17" i="1"/>
  <c r="C5" i="1"/>
  <c r="C18" i="1" s="1"/>
  <c r="C6" i="1"/>
  <c r="C19" i="1" l="1"/>
  <c r="C29" i="1" s="1"/>
  <c r="C30" i="1" s="1"/>
</calcChain>
</file>

<file path=xl/sharedStrings.xml><?xml version="1.0" encoding="utf-8"?>
<sst xmlns="http://schemas.openxmlformats.org/spreadsheetml/2006/main" count="96" uniqueCount="74">
  <si>
    <t>Nel bilancio d'esercizio chiuso al 31.12.20x2 della società Alfa Spa è iscritta tra le immobilizzazioni materiali, una cascina acquistata a inizio 20x0, le informazioni</t>
  </si>
  <si>
    <t xml:space="preserve">relative a tale fabbricato sono le seguenti: </t>
  </si>
  <si>
    <t xml:space="preserve">1) valore lordo contabile </t>
  </si>
  <si>
    <t>aliquota d'ammortamento</t>
  </si>
  <si>
    <t>fondo ammortamento già stanziato al 31 dicembre 20x2: 1800</t>
  </si>
  <si>
    <t xml:space="preserve">Nel corso del 20x3 vengono inaspettatamente rimossi i vincoli esterni che impedivano l'utilizzazione della cascina per scopi alternativi rispetto a quelli originari. </t>
  </si>
  <si>
    <t xml:space="preserve">L'Alfa spa può adoperarsi per creare le condizioni affinchè sia possibile adibire la cascina a centro agrituristico. </t>
  </si>
  <si>
    <t xml:space="preserve">Le informazioni relative alla cascina in virtù della nuova destinazione d'uso sono le seguenti: </t>
  </si>
  <si>
    <t>valore d'uso al lordo degli ammortamenti già stanziati : 60.000</t>
  </si>
  <si>
    <t>aliquota d'ammortamento: 8%</t>
  </si>
  <si>
    <t xml:space="preserve">Si provveda ad esplicitare i presupposti per applicare la deroga ex art 2423 comma 5 ed evidenziare nello stato patrimoniale al 31.12.20x3 ed al 31.12.20x4 il valore </t>
  </si>
  <si>
    <t xml:space="preserve">lordo e netto della cascina nonché delle riserve da costituire. </t>
  </si>
  <si>
    <t>SP</t>
  </si>
  <si>
    <t>31.12.20x2</t>
  </si>
  <si>
    <t xml:space="preserve">Attivo </t>
  </si>
  <si>
    <t>Passivo e PN</t>
  </si>
  <si>
    <t xml:space="preserve">B)II.I </t>
  </si>
  <si>
    <t>Terreni e Fabbricati</t>
  </si>
  <si>
    <t>A) VI. Altre riserve</t>
  </si>
  <si>
    <t xml:space="preserve">Valore cascina </t>
  </si>
  <si>
    <t>Riserva ex deroga</t>
  </si>
  <si>
    <t>F.do Ammortamento</t>
  </si>
  <si>
    <t>VNC</t>
  </si>
  <si>
    <t xml:space="preserve">CE </t>
  </si>
  <si>
    <t xml:space="preserve">10b) </t>
  </si>
  <si>
    <t xml:space="preserve">Ammortamento cascina </t>
  </si>
  <si>
    <t>31.12.20x3</t>
  </si>
  <si>
    <t>valore d'uso - costo storico d'acquisto</t>
  </si>
  <si>
    <t>quota non distribuibile</t>
  </si>
  <si>
    <t>quota distribuibile</t>
  </si>
  <si>
    <t>f.do Ammortamento</t>
  </si>
  <si>
    <t>quota d'ammortamento es.20x3</t>
  </si>
  <si>
    <t>f.do ammortamento es. 20x0, 20x1, 20x2</t>
  </si>
  <si>
    <t xml:space="preserve">la nuova quota d'ammortamento può essere idealmente scomposta in due quote </t>
  </si>
  <si>
    <t>ammortamento costo storico</t>
  </si>
  <si>
    <t>ammortamento rivalutazione</t>
  </si>
  <si>
    <t xml:space="preserve">Il valore dell'ammortamento della rivalutazione rappresenta la quota parte della riserva che viene recuperata tramite il processo di ammortamento e quindi distribuibile. </t>
  </si>
  <si>
    <t>31.12.20x4</t>
  </si>
  <si>
    <t xml:space="preserve">Nel corso del 20x4, Beta SpA è interessata dalle seguenti operazioni: </t>
  </si>
  <si>
    <t>a. acquisto merci per euro 20.000, il cui valore di presumibile realizzo è pari ad euro 25.000.</t>
  </si>
  <si>
    <t xml:space="preserve">b. allestimento di prodotti finiti, in giacenza a fine esercizio, per un costo di produzione complessivo di euro 80000; </t>
  </si>
  <si>
    <t>il valore di mercato di prodotti equivalenti è pari ad euro 70.000;</t>
  </si>
  <si>
    <t>c. acquisto per un importo di 80.000 di un macchinario la cui utilizzabilità è stimata per un arco temporale di 8-10 anni;</t>
  </si>
  <si>
    <t>d. concessione di un finanziamento di euro 100.000; a fine esercizio si ha più di un motivo per ritenere che soltanto il 20%-30% del credito verrà recuperato.</t>
  </si>
  <si>
    <t xml:space="preserve">Si indichi a quale valore devno trovare iscrizione nel bilancio d'esercizio 20x4 le merci, i prodotti finiti, il macchinario ed il credito, dando conto di come il </t>
  </si>
  <si>
    <t xml:space="preserve">principio di prudenza influenzi tali determinazioni. </t>
  </si>
  <si>
    <t>a. 20.000, secondo il principio di prudenza non possono essere iscritti a bilancio utili attesi.</t>
  </si>
  <si>
    <t xml:space="preserve">b. 70.000, secondo il principio di prudenza si devono iscrivere a bilancio le perdite presunte. </t>
  </si>
  <si>
    <t>c. 8 anni di vita utile  ammortamento</t>
  </si>
  <si>
    <t>valore netto contabile del macchinario</t>
  </si>
  <si>
    <t xml:space="preserve">d. </t>
  </si>
  <si>
    <t>Nel corso 20x5 Gamma srl impresa commerciale che opera nel settore ortofrutticolo, pone in essere una serie di operazioni</t>
  </si>
  <si>
    <t>tra i quali si segnala in data 1 dicembre, l'acquisto in contanti di 1000 kg di meloni al prezzo di 1 euro al Kg.</t>
  </si>
  <si>
    <t xml:space="preserve">Si proceda ad identificare i costi ed i ricavi di competenza dell'esercizio avendo cura di evidenziare tutte le poste del </t>
  </si>
  <si>
    <t>CE 20x5 interessate nelle seguenti ipotesi alternative di gestione.</t>
  </si>
  <si>
    <t xml:space="preserve">a. tutti i meloni sono rivenduti antecedentemente alla chiusura dell'esercizio ad un prezzo di 2 euro al kg; l'incasso delle vendite </t>
  </si>
  <si>
    <t xml:space="preserve">avviene nel gennaio 20x6; </t>
  </si>
  <si>
    <t xml:space="preserve">CE 20x5 </t>
  </si>
  <si>
    <t>A) Valore della produzione</t>
  </si>
  <si>
    <t>A1) Ricavi delle vendite e delle prestazioni</t>
  </si>
  <si>
    <t>B) Costi della produzione</t>
  </si>
  <si>
    <t xml:space="preserve">6) per materie prime, sussidiarie, di consumo e merci </t>
  </si>
  <si>
    <t>Risultato dell'operazione</t>
  </si>
  <si>
    <t xml:space="preserve">Delta SpA  commercializza tre diverse tipologie di merci (A, B, C) che hanno contenuti dissimili sia sotto il profilo tecnico sia relativamente al mercato di riferimento </t>
  </si>
  <si>
    <t>L'inventario fisico effettuato al termine del 20x4 ha consentito di verificare la consistenza delle giacenze di magazzino.</t>
  </si>
  <si>
    <t xml:space="preserve">Si proceda ad iscrivere in bilancio il valore delle giacenze di tali merci tenendo conto delle seguenti informazioni: </t>
  </si>
  <si>
    <t>Tipologia di merci</t>
  </si>
  <si>
    <t xml:space="preserve">Costo di acquisto </t>
  </si>
  <si>
    <t>Valore di presumibile realizzo</t>
  </si>
  <si>
    <t>A</t>
  </si>
  <si>
    <t>B</t>
  </si>
  <si>
    <t>C</t>
  </si>
  <si>
    <t xml:space="preserve">A.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</si>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</sst>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9" fontId="0" fillId="0" borderId="0" xfId="0" applyNumberFormat="1"/>
    <xf numFmtId="0" fontId="2" fillId="0" borderId="0" xfId="0" applyFont="1"/>
    <xf numFmtId="165" fontId="2" fillId="0" borderId="0" xfId="1" applyNumberFormat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998B9-09A4-4D66-BB62-6940D467D6BA}">
  <dimension ref="A1:D13"/>
  <sheetViews>
    <sheetView zoomScale="150" zoomScaleNormal="150" workbookViewId="0">
      <selection activeCell="C19" sqref="C18:C19"/>
    </sheetView>
  </sheetViews>
  <sheetFormatPr defaultRowHeight="15"/>
  <sheetData>
    <row r="1" spans="1:4">
      <c r="A1" t="s">
        <v>0</v>
      </c>
    </row>
    <row r="2" spans="1:4">
      <c r="A2" t="s">
        <v>1</v>
      </c>
    </row>
    <row r="3" spans="1:4">
      <c r="A3" t="s">
        <v>2</v>
      </c>
      <c r="D3" s="1">
        <v>12000</v>
      </c>
    </row>
    <row r="4" spans="1:4">
      <c r="A4" t="s">
        <v>3</v>
      </c>
      <c r="D4" s="2">
        <v>0.05</v>
      </c>
    </row>
    <row r="5" spans="1:4">
      <c r="A5" t="s">
        <v>4</v>
      </c>
    </row>
    <row r="6" spans="1:4">
      <c r="A6" t="s">
        <v>5</v>
      </c>
    </row>
    <row r="7" spans="1:4">
      <c r="A7" t="s">
        <v>6</v>
      </c>
    </row>
    <row r="8" spans="1:4">
      <c r="A8" t="s">
        <v>7</v>
      </c>
    </row>
    <row r="9" spans="1:4">
      <c r="A9" t="s">
        <v>8</v>
      </c>
    </row>
    <row r="10" spans="1:4">
      <c r="A10" t="s">
        <v>9</v>
      </c>
    </row>
    <row r="12" spans="1:4">
      <c r="A12" t="s">
        <v>10</v>
      </c>
    </row>
    <row r="13" spans="1:4">
      <c r="A13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8861-B9A0-4491-B228-3B075E9E153F}">
  <dimension ref="A1:Q30"/>
  <sheetViews>
    <sheetView tabSelected="1" zoomScale="146" zoomScaleNormal="146" workbookViewId="0">
      <selection activeCell="H21" sqref="H21"/>
    </sheetView>
  </sheetViews>
  <sheetFormatPr defaultRowHeight="15"/>
  <cols>
    <col min="5" max="5" width="11.140625" bestFit="1" customWidth="1"/>
  </cols>
  <sheetData>
    <row r="1" spans="1:8">
      <c r="B1" t="s">
        <v>12</v>
      </c>
      <c r="C1" t="s">
        <v>13</v>
      </c>
    </row>
    <row r="2" spans="1:8">
      <c r="A2" t="s">
        <v>14</v>
      </c>
      <c r="E2" t="s">
        <v>15</v>
      </c>
    </row>
    <row r="3" spans="1:8">
      <c r="A3" t="s">
        <v>16</v>
      </c>
      <c r="B3" t="s">
        <v>17</v>
      </c>
      <c r="E3" t="s">
        <v>18</v>
      </c>
    </row>
    <row r="4" spans="1:8">
      <c r="A4" t="s">
        <v>19</v>
      </c>
      <c r="C4" s="1">
        <v>12000</v>
      </c>
      <c r="E4" t="s">
        <v>20</v>
      </c>
      <c r="G4">
        <v>0</v>
      </c>
    </row>
    <row r="5" spans="1:8">
      <c r="A5" t="s">
        <v>21</v>
      </c>
      <c r="C5">
        <f>(5%*12000)*3</f>
        <v>1800</v>
      </c>
    </row>
    <row r="6" spans="1:8">
      <c r="A6" t="s">
        <v>22</v>
      </c>
      <c r="C6" s="1">
        <f>C4-C5</f>
        <v>10200</v>
      </c>
    </row>
    <row r="8" spans="1:8">
      <c r="A8" t="s">
        <v>23</v>
      </c>
    </row>
    <row r="9" spans="1:8">
      <c r="A9" t="s">
        <v>24</v>
      </c>
      <c r="B9" t="s">
        <v>25</v>
      </c>
      <c r="E9">
        <f>5%*12000</f>
        <v>600</v>
      </c>
    </row>
    <row r="11" spans="1:8">
      <c r="B11" t="s">
        <v>12</v>
      </c>
      <c r="C11" t="s">
        <v>26</v>
      </c>
      <c r="E11" t="s">
        <v>15</v>
      </c>
    </row>
    <row r="12" spans="1:8">
      <c r="A12" t="s">
        <v>16</v>
      </c>
      <c r="B12" t="s">
        <v>17</v>
      </c>
      <c r="E12" t="s">
        <v>18</v>
      </c>
    </row>
    <row r="13" spans="1:8">
      <c r="A13" t="s">
        <v>19</v>
      </c>
      <c r="C13" s="1">
        <v>60000</v>
      </c>
      <c r="E13" t="s">
        <v>20</v>
      </c>
      <c r="G13">
        <f>60000-12000</f>
        <v>48000</v>
      </c>
      <c r="H13" t="s">
        <v>27</v>
      </c>
    </row>
    <row r="14" spans="1:8">
      <c r="A14" t="s">
        <v>21</v>
      </c>
      <c r="C14">
        <f>1800+8%*60000</f>
        <v>6600</v>
      </c>
      <c r="E14" t="s">
        <v>28</v>
      </c>
      <c r="G14">
        <f>G13-G15</f>
        <v>44160</v>
      </c>
    </row>
    <row r="15" spans="1:8">
      <c r="A15" t="s">
        <v>22</v>
      </c>
      <c r="C15" s="1">
        <f>C13-C14</f>
        <v>53400</v>
      </c>
      <c r="E15" t="s">
        <v>29</v>
      </c>
      <c r="G15">
        <v>3840</v>
      </c>
    </row>
    <row r="17" spans="1:17">
      <c r="A17" t="s">
        <v>30</v>
      </c>
      <c r="C17">
        <f>60000*8%</f>
        <v>4800</v>
      </c>
      <c r="D17" t="s">
        <v>31</v>
      </c>
    </row>
    <row r="18" spans="1:17">
      <c r="C18">
        <f>C5</f>
        <v>1800</v>
      </c>
      <c r="D18" t="s">
        <v>32</v>
      </c>
    </row>
    <row r="19" spans="1:17">
      <c r="C19">
        <f>C17+C18</f>
        <v>6600</v>
      </c>
    </row>
    <row r="21" spans="1:17">
      <c r="A21" s="3" t="s">
        <v>33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>
      <c r="A22" s="3" t="s">
        <v>34</v>
      </c>
      <c r="B22" s="3"/>
      <c r="C22" s="3"/>
      <c r="D22" s="3"/>
      <c r="E22" s="4">
        <f>12000*8%</f>
        <v>960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>
      <c r="A23" s="3" t="s">
        <v>35</v>
      </c>
      <c r="B23" s="3"/>
      <c r="C23" s="3"/>
      <c r="D23" s="3"/>
      <c r="E23" s="4">
        <f>8%*48000</f>
        <v>3840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>
      <c r="A24" s="3" t="s">
        <v>36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6" spans="1:17">
      <c r="B26" t="s">
        <v>12</v>
      </c>
      <c r="C26" t="s">
        <v>37</v>
      </c>
      <c r="E26" t="s">
        <v>15</v>
      </c>
    </row>
    <row r="27" spans="1:17">
      <c r="A27" t="s">
        <v>16</v>
      </c>
      <c r="B27" t="s">
        <v>17</v>
      </c>
      <c r="E27" t="s">
        <v>18</v>
      </c>
    </row>
    <row r="28" spans="1:17">
      <c r="A28" t="s">
        <v>19</v>
      </c>
      <c r="C28">
        <v>60000</v>
      </c>
      <c r="E28" t="s">
        <v>20</v>
      </c>
      <c r="G28">
        <v>48000</v>
      </c>
    </row>
    <row r="29" spans="1:17">
      <c r="A29" t="s">
        <v>21</v>
      </c>
      <c r="C29">
        <f>C19+4800</f>
        <v>11400</v>
      </c>
      <c r="E29" t="s">
        <v>28</v>
      </c>
      <c r="G29">
        <f>G28-G31</f>
        <v>48000</v>
      </c>
    </row>
    <row r="30" spans="1:17">
      <c r="A30" t="s">
        <v>22</v>
      </c>
      <c r="C30">
        <f>C28-C29</f>
        <v>48600</v>
      </c>
      <c r="E30" t="s">
        <v>29</v>
      </c>
      <c r="G30">
        <f>8%*48000+8%*48000</f>
        <v>7680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F131-948A-4517-B161-C73D1B8BD645}">
  <dimension ref="A1:J14"/>
  <sheetViews>
    <sheetView zoomScale="158" zoomScaleNormal="158" workbookViewId="0">
      <selection activeCell="B15" sqref="B15"/>
    </sheetView>
  </sheetViews>
  <sheetFormatPr defaultRowHeight="15"/>
  <sheetData>
    <row r="1" spans="1:10">
      <c r="A1" t="s">
        <v>38</v>
      </c>
    </row>
    <row r="2" spans="1:10">
      <c r="A2" t="s">
        <v>39</v>
      </c>
    </row>
    <row r="3" spans="1:10">
      <c r="A3" t="s">
        <v>40</v>
      </c>
    </row>
    <row r="4" spans="1:10">
      <c r="A4" t="s">
        <v>41</v>
      </c>
    </row>
    <row r="5" spans="1:10">
      <c r="A5" t="s">
        <v>42</v>
      </c>
    </row>
    <row r="6" spans="1:10">
      <c r="A6" t="s">
        <v>43</v>
      </c>
    </row>
    <row r="8" spans="1:10">
      <c r="A8" t="s">
        <v>44</v>
      </c>
    </row>
    <row r="9" spans="1:10">
      <c r="A9" t="s">
        <v>45</v>
      </c>
    </row>
    <row r="11" spans="1:10">
      <c r="A11" t="s">
        <v>46</v>
      </c>
    </row>
    <row r="12" spans="1:10">
      <c r="A12" t="s">
        <v>47</v>
      </c>
    </row>
    <row r="13" spans="1:10">
      <c r="A13" t="s">
        <v>48</v>
      </c>
      <c r="E13">
        <f>80000/8</f>
        <v>10000</v>
      </c>
      <c r="F13" t="s">
        <v>49</v>
      </c>
      <c r="J13">
        <f>80000-10000</f>
        <v>70000</v>
      </c>
    </row>
    <row r="14" spans="1:10">
      <c r="A14" t="s">
        <v>50</v>
      </c>
      <c r="B14">
        <f>20%*100000</f>
        <v>20000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41F6D-CD80-47C9-865D-48DBE7AA7C1C}">
  <dimension ref="A1:F14"/>
  <sheetViews>
    <sheetView zoomScale="165" zoomScaleNormal="165" workbookViewId="0">
      <selection activeCell="F15" sqref="F15"/>
    </sheetView>
  </sheetViews>
  <sheetFormatPr defaultRowHeight="15"/>
  <sheetData>
    <row r="1" spans="1:6">
      <c r="A1" t="s">
        <v>51</v>
      </c>
    </row>
    <row r="2" spans="1:6">
      <c r="A2" t="s">
        <v>52</v>
      </c>
    </row>
    <row r="3" spans="1:6">
      <c r="A3" t="s">
        <v>53</v>
      </c>
    </row>
    <row r="4" spans="1:6">
      <c r="A4" t="s">
        <v>54</v>
      </c>
    </row>
    <row r="6" spans="1:6">
      <c r="A6" t="s">
        <v>55</v>
      </c>
    </row>
    <row r="7" spans="1:6">
      <c r="A7" t="s">
        <v>56</v>
      </c>
    </row>
    <row r="9" spans="1:6">
      <c r="A9" t="s">
        <v>57</v>
      </c>
    </row>
    <row r="10" spans="1:6">
      <c r="A10" t="s">
        <v>58</v>
      </c>
    </row>
    <row r="11" spans="1:6">
      <c r="A11" t="s">
        <v>59</v>
      </c>
      <c r="E11">
        <f>2*1000</f>
        <v>2000</v>
      </c>
    </row>
    <row r="12" spans="1:6">
      <c r="A12" t="s">
        <v>60</v>
      </c>
    </row>
    <row r="13" spans="1:6">
      <c r="A13" t="s">
        <v>61</v>
      </c>
      <c r="F13">
        <f>1*1000</f>
        <v>1000</v>
      </c>
    </row>
    <row r="14" spans="1:6">
      <c r="A14" t="s">
        <v>62</v>
      </c>
      <c r="F14">
        <f>E11-F13</f>
        <v>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70F0-5815-4B0A-B06F-DB894FA4F423}">
  <dimension ref="A1:C15"/>
  <sheetViews>
    <sheetView zoomScale="141" zoomScaleNormal="141" workbookViewId="0">
      <selection activeCell="C11" sqref="C11"/>
    </sheetView>
  </sheetViews>
  <sheetFormatPr defaultRowHeight="15"/>
  <cols>
    <col min="2" max="2" width="17.5703125" customWidth="1"/>
    <col min="3" max="3" width="27.42578125" customWidth="1"/>
  </cols>
  <sheetData>
    <row r="1" spans="1:3">
      <c r="A1" t="s">
        <v>63</v>
      </c>
    </row>
    <row r="2" spans="1:3">
      <c r="A2" t="s">
        <v>64</v>
      </c>
    </row>
    <row r="3" spans="1:3">
      <c r="A3" t="s">
        <v>65</v>
      </c>
    </row>
    <row r="5" spans="1:3">
      <c r="A5" t="s">
        <v>66</v>
      </c>
    </row>
    <row r="6" spans="1:3">
      <c r="B6" t="s">
        <v>67</v>
      </c>
      <c r="C6" t="s">
        <v>68</v>
      </c>
    </row>
    <row r="7" spans="1:3">
      <c r="A7" t="s">
        <v>69</v>
      </c>
      <c r="B7">
        <v>50</v>
      </c>
      <c r="C7">
        <v>40</v>
      </c>
    </row>
    <row r="8" spans="1:3">
      <c r="A8" t="s">
        <v>70</v>
      </c>
      <c r="B8">
        <v>40</v>
      </c>
      <c r="C8">
        <v>47</v>
      </c>
    </row>
    <row r="9" spans="1:3">
      <c r="A9" t="s">
        <v>71</v>
      </c>
      <c r="B9">
        <v>30</v>
      </c>
      <c r="C9">
        <v>33</v>
      </c>
    </row>
    <row r="12" spans="1:3">
      <c r="A12" t="s">
        <v>72</v>
      </c>
      <c r="B12">
        <v>40</v>
      </c>
    </row>
    <row r="13" spans="1:3">
      <c r="A13" t="s">
        <v>70</v>
      </c>
      <c r="B13">
        <v>40</v>
      </c>
    </row>
    <row r="14" spans="1:3">
      <c r="A14" t="s">
        <v>71</v>
      </c>
      <c r="B14">
        <v>30</v>
      </c>
    </row>
    <row r="15" spans="1:3">
      <c r="A15" t="s">
        <v>73</v>
      </c>
      <c r="B15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Università degli studi di Trieste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ROSSI PAOLA</dc:creator>
  <cp:keywords/>
  <dc:description/>
  <cp:lastModifiedBy>X</cp:lastModifiedBy>
  <cp:revision/>
  <dcterms:created xsi:type="dcterms:W3CDTF">2022-03-31T09:59:55Z</dcterms:created>
  <dcterms:modified xsi:type="dcterms:W3CDTF">2025-05-14T00:34:30Z</dcterms:modified>
  <cp:category/>
  <cp:contentStatus/>
</cp:coreProperties>
</file>