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44\Desktop\"/>
    </mc:Choice>
  </mc:AlternateContent>
  <xr:revisionPtr revIDLastSave="0" documentId="13_ncr:1_{0EB88BC8-FE39-4B5B-87BE-88B8C88CF48F}" xr6:coauthVersionLast="47" xr6:coauthVersionMax="47" xr10:uidLastSave="{00000000-0000-0000-0000-000000000000}"/>
  <bookViews>
    <workbookView xWindow="-108" yWindow="-108" windowWidth="20376" windowHeight="12096" activeTab="3" xr2:uid="{7C1E009C-E091-4B57-B7D7-7960B9C274BD}"/>
  </bookViews>
  <sheets>
    <sheet name="vap_H2O" sheetId="1" r:id="rId1"/>
    <sheet name="mu(p)" sheetId="2" r:id="rId2"/>
    <sheet name="p_T_H2O" sheetId="3" r:id="rId3"/>
    <sheet name="e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C10" i="3"/>
  <c r="C11" i="3"/>
  <c r="C12" i="3"/>
  <c r="C13" i="3"/>
  <c r="C14" i="3"/>
  <c r="C15" i="3"/>
  <c r="C16" i="3"/>
  <c r="C17" i="3"/>
  <c r="C18" i="3"/>
  <c r="C19" i="3"/>
  <c r="C9" i="3"/>
  <c r="B10" i="3"/>
  <c r="B11" i="3"/>
  <c r="B12" i="3"/>
  <c r="B13" i="3"/>
  <c r="B14" i="3"/>
  <c r="B15" i="3"/>
  <c r="B16" i="3"/>
  <c r="B17" i="3"/>
  <c r="B18" i="3"/>
  <c r="B19" i="3"/>
  <c r="E5" i="3"/>
  <c r="B9" i="3"/>
  <c r="B4" i="3"/>
  <c r="C8" i="2"/>
  <c r="C7" i="2"/>
  <c r="B11" i="1"/>
</calcChain>
</file>

<file path=xl/sharedStrings.xml><?xml version="1.0" encoding="utf-8"?>
<sst xmlns="http://schemas.openxmlformats.org/spreadsheetml/2006/main" count="38" uniqueCount="35">
  <si>
    <r>
      <rPr>
        <sz val="18"/>
        <color theme="1"/>
        <rFont val="Symbol"/>
        <family val="1"/>
        <charset val="2"/>
      </rPr>
      <t>D</t>
    </r>
    <r>
      <rPr>
        <sz val="18"/>
        <color theme="1"/>
        <rFont val="Calibri"/>
        <family val="2"/>
        <scheme val="minor"/>
      </rPr>
      <t>fG°(g)</t>
    </r>
    <r>
      <rPr>
        <sz val="18"/>
        <color theme="1"/>
        <rFont val="Calibri"/>
        <family val="1"/>
        <charset val="2"/>
        <scheme val="minor"/>
      </rPr>
      <t>/kJ mol-1</t>
    </r>
  </si>
  <si>
    <r>
      <rPr>
        <sz val="18"/>
        <color theme="1"/>
        <rFont val="Symbol"/>
        <family val="1"/>
        <charset val="2"/>
      </rPr>
      <t>D</t>
    </r>
    <r>
      <rPr>
        <sz val="18"/>
        <color theme="1"/>
        <rFont val="Calibri"/>
        <family val="2"/>
        <scheme val="minor"/>
      </rPr>
      <t>fG°(l)</t>
    </r>
    <r>
      <rPr>
        <sz val="18"/>
        <color theme="1"/>
        <rFont val="Calibri"/>
        <family val="1"/>
        <charset val="2"/>
        <scheme val="minor"/>
      </rPr>
      <t>/kJ mol-1</t>
    </r>
  </si>
  <si>
    <r>
      <t>m</t>
    </r>
    <r>
      <rPr>
        <sz val="18"/>
        <color rgb="FF000000"/>
        <rFont val="Calibri"/>
        <family val="2"/>
        <scheme val="minor"/>
      </rPr>
      <t>(g)-</t>
    </r>
    <r>
      <rPr>
        <sz val="18"/>
        <color rgb="FF000000"/>
        <rFont val="Symbol"/>
        <family val="1"/>
        <charset val="2"/>
      </rPr>
      <t>m</t>
    </r>
    <r>
      <rPr>
        <sz val="18"/>
        <color rgb="FF000000"/>
        <rFont val="Calibri"/>
        <family val="2"/>
        <scheme val="minor"/>
      </rPr>
      <t xml:space="preserve">(l)= </t>
    </r>
  </si>
  <si>
    <t>pi/bar</t>
  </si>
  <si>
    <t>pf/bar</t>
  </si>
  <si>
    <r>
      <t>m(</t>
    </r>
    <r>
      <rPr>
        <sz val="18"/>
        <color rgb="FF000000"/>
        <rFont val="Calibri Light"/>
        <family val="2"/>
        <scheme val="major"/>
      </rPr>
      <t>pf)</t>
    </r>
    <r>
      <rPr>
        <sz val="18"/>
        <color rgb="FF000000"/>
        <rFont val="Calibri"/>
        <family val="2"/>
        <scheme val="minor"/>
      </rPr>
      <t>(l)-</t>
    </r>
    <r>
      <rPr>
        <sz val="18"/>
        <color rgb="FF000000"/>
        <rFont val="Symbol"/>
        <family val="1"/>
        <charset val="2"/>
      </rPr>
      <t>m(</t>
    </r>
    <r>
      <rPr>
        <sz val="18"/>
        <color rgb="FF000000"/>
        <rFont val="Calibri"/>
        <family val="2"/>
        <scheme val="minor"/>
      </rPr>
      <t xml:space="preserve">pi)(l)= </t>
    </r>
    <r>
      <rPr>
        <sz val="18"/>
        <color rgb="FF000000"/>
        <rFont val="Symbol"/>
        <family val="1"/>
        <charset val="2"/>
      </rPr>
      <t>?</t>
    </r>
  </si>
  <si>
    <r>
      <t>m(</t>
    </r>
    <r>
      <rPr>
        <sz val="18"/>
        <color rgb="FF000000"/>
        <rFont val="Calibri Light"/>
        <family val="2"/>
        <scheme val="major"/>
      </rPr>
      <t>pf)</t>
    </r>
    <r>
      <rPr>
        <sz val="18"/>
        <color rgb="FF000000"/>
        <rFont val="Calibri"/>
        <family val="2"/>
        <scheme val="minor"/>
      </rPr>
      <t>(s)-</t>
    </r>
    <r>
      <rPr>
        <sz val="18"/>
        <color rgb="FF000000"/>
        <rFont val="Symbol"/>
        <family val="1"/>
        <charset val="2"/>
      </rPr>
      <t>m(</t>
    </r>
    <r>
      <rPr>
        <sz val="18"/>
        <color rgb="FF000000"/>
        <rFont val="Calibri"/>
        <family val="2"/>
        <scheme val="minor"/>
      </rPr>
      <t xml:space="preserve">pi)(s)= </t>
    </r>
    <r>
      <rPr>
        <sz val="18"/>
        <color rgb="FF000000"/>
        <rFont val="Symbol"/>
        <family val="1"/>
        <charset val="2"/>
      </rPr>
      <t>?</t>
    </r>
  </si>
  <si>
    <t>T/K</t>
  </si>
  <si>
    <t>densità/gcm-3</t>
  </si>
  <si>
    <t>liquido</t>
  </si>
  <si>
    <t>ghiaccio</t>
  </si>
  <si>
    <t>d=m/V</t>
  </si>
  <si>
    <t>V=m/d</t>
  </si>
  <si>
    <t>V/cm-3mol-1</t>
  </si>
  <si>
    <r>
      <t>m(</t>
    </r>
    <r>
      <rPr>
        <sz val="18"/>
        <color rgb="FF000000"/>
        <rFont val="Calibri Light"/>
        <family val="2"/>
        <scheme val="major"/>
      </rPr>
      <t>pf)</t>
    </r>
    <r>
      <rPr>
        <sz val="18"/>
        <color rgb="FF000000"/>
        <rFont val="Calibri"/>
        <family val="2"/>
        <scheme val="minor"/>
      </rPr>
      <t>(s)-</t>
    </r>
    <r>
      <rPr>
        <sz val="18"/>
        <color rgb="FF000000"/>
        <rFont val="Symbol"/>
        <family val="1"/>
        <charset val="2"/>
      </rPr>
      <t>m(</t>
    </r>
    <r>
      <rPr>
        <sz val="18"/>
        <color rgb="FF000000"/>
        <rFont val="Calibri"/>
        <family val="2"/>
        <scheme val="minor"/>
      </rPr>
      <t>pi)(s)= Vm</t>
    </r>
    <r>
      <rPr>
        <sz val="18"/>
        <color rgb="FF000000"/>
        <rFont val="Symbol"/>
        <family val="1"/>
        <charset val="2"/>
      </rPr>
      <t>D</t>
    </r>
    <r>
      <rPr>
        <sz val="18"/>
        <color rgb="FF000000"/>
        <rFont val="Calibri"/>
        <family val="2"/>
        <scheme val="minor"/>
      </rPr>
      <t>p</t>
    </r>
  </si>
  <si>
    <t>T</t>
  </si>
  <si>
    <t>cm-3mol-1</t>
  </si>
  <si>
    <r>
      <rPr>
        <sz val="18"/>
        <color theme="1"/>
        <rFont val="Symbol"/>
        <family val="1"/>
        <charset val="2"/>
      </rPr>
      <t>D</t>
    </r>
    <r>
      <rPr>
        <sz val="18"/>
        <color theme="1"/>
        <rFont val="Calibri"/>
        <family val="2"/>
        <scheme val="minor"/>
      </rPr>
      <t>fus Vm</t>
    </r>
  </si>
  <si>
    <r>
      <rPr>
        <sz val="18"/>
        <color theme="1"/>
        <rFont val="Symbol"/>
        <family val="1"/>
        <charset val="2"/>
      </rPr>
      <t>D</t>
    </r>
    <r>
      <rPr>
        <sz val="18"/>
        <color theme="1"/>
        <rFont val="Calibri"/>
        <family val="2"/>
        <scheme val="minor"/>
      </rPr>
      <t>fus Hm</t>
    </r>
  </si>
  <si>
    <t>J mol-1</t>
  </si>
  <si>
    <t>p*</t>
  </si>
  <si>
    <t>bar</t>
  </si>
  <si>
    <t>T*</t>
  </si>
  <si>
    <t>K</t>
  </si>
  <si>
    <t>ln(T/T*)</t>
  </si>
  <si>
    <t>rapporto/bar</t>
  </si>
  <si>
    <t>p/bar</t>
  </si>
  <si>
    <t xml:space="preserve">T? fus </t>
  </si>
  <si>
    <t>p</t>
  </si>
  <si>
    <t>P*/bar</t>
  </si>
  <si>
    <t>Tb*</t>
  </si>
  <si>
    <t>p°/bar</t>
  </si>
  <si>
    <t>Tb°?</t>
  </si>
  <si>
    <t>R/JK-1mol-1</t>
  </si>
  <si>
    <r>
      <rPr>
        <sz val="18"/>
        <color theme="1"/>
        <rFont val="Symbol"/>
        <family val="1"/>
        <charset val="2"/>
      </rPr>
      <t>D</t>
    </r>
    <r>
      <rPr>
        <sz val="18"/>
        <color theme="1"/>
        <rFont val="Calibri"/>
        <family val="2"/>
        <scheme val="minor"/>
      </rPr>
      <t>vapH</t>
    </r>
    <r>
      <rPr>
        <sz val="18"/>
        <color theme="1"/>
        <rFont val="Calibri"/>
        <family val="1"/>
        <charset val="2"/>
        <scheme val="minor"/>
      </rPr>
      <t>/kJ mol-1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</si>
</sst>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Symbol"/>
      <family val="1"/>
      <charset val="2"/>
    </font>
    <font>
      <sz val="18"/>
      <color theme="1"/>
      <name val="Calibri"/>
      <family val="1"/>
      <charset val="2"/>
      <scheme val="minor"/>
    </font>
    <font>
      <sz val="18"/>
      <color rgb="FF000000"/>
      <name val="Symbol"/>
      <family val="1"/>
      <charset val="2"/>
    </font>
    <font>
      <sz val="18"/>
      <color rgb="FF000000"/>
      <name val="Calibri"/>
      <family val="2"/>
      <scheme val="minor"/>
    </font>
    <font>
      <sz val="18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confine solido-liquido H2O</a:t>
            </a:r>
          </a:p>
        </c:rich>
      </c:tx>
      <c:layout>
        <c:manualLayout>
          <c:xMode val="edge"/>
          <c:yMode val="edge"/>
          <c:x val="0.39282633420822405"/>
          <c:y val="2.2396416573348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p_T_H2O!$A$9:$A$19</c:f>
              <c:numCache>
                <c:formatCode>General</c:formatCode>
                <c:ptCount val="11"/>
                <c:pt idx="0">
                  <c:v>272.14999999999998</c:v>
                </c:pt>
                <c:pt idx="1">
                  <c:v>272.25</c:v>
                </c:pt>
                <c:pt idx="2">
                  <c:v>272.35000000000002</c:v>
                </c:pt>
                <c:pt idx="3">
                  <c:v>272.45</c:v>
                </c:pt>
                <c:pt idx="4">
                  <c:v>272.55</c:v>
                </c:pt>
                <c:pt idx="5">
                  <c:v>272.64999999999998</c:v>
                </c:pt>
                <c:pt idx="6">
                  <c:v>272.75</c:v>
                </c:pt>
                <c:pt idx="7">
                  <c:v>272.85000000000002</c:v>
                </c:pt>
                <c:pt idx="8">
                  <c:v>272.95</c:v>
                </c:pt>
                <c:pt idx="9">
                  <c:v>273.05</c:v>
                </c:pt>
                <c:pt idx="10">
                  <c:v>273.14999999999998</c:v>
                </c:pt>
              </c:numCache>
            </c:numRef>
          </c:xVal>
          <c:yVal>
            <c:numRef>
              <c:f>p_T_H2O!$C$9:$C$19</c:f>
              <c:numCache>
                <c:formatCode>General</c:formatCode>
                <c:ptCount val="11"/>
                <c:pt idx="0">
                  <c:v>130.62118499292941</c:v>
                </c:pt>
                <c:pt idx="1">
                  <c:v>117.63765197746889</c:v>
                </c:pt>
                <c:pt idx="2">
                  <c:v>104.65888706090936</c:v>
                </c:pt>
                <c:pt idx="3">
                  <c:v>91.684886742451738</c:v>
                </c:pt>
                <c:pt idx="4">
                  <c:v>78.715647525127395</c:v>
                </c:pt>
                <c:pt idx="5">
                  <c:v>65.751165915843785</c:v>
                </c:pt>
                <c:pt idx="6">
                  <c:v>52.7914384253314</c:v>
                </c:pt>
                <c:pt idx="7">
                  <c:v>39.836461568169767</c:v>
                </c:pt>
                <c:pt idx="8">
                  <c:v>26.886231862773815</c:v>
                </c:pt>
                <c:pt idx="9">
                  <c:v>13.940745831360877</c:v>
                </c:pt>
                <c:pt idx="1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D7-4838-AF98-E41610B9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871392"/>
        <c:axId val="335868480"/>
      </c:scatterChart>
      <c:valAx>
        <c:axId val="33587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T/K</a:t>
                </a:r>
              </a:p>
            </c:rich>
          </c:tx>
          <c:layout>
            <c:manualLayout>
              <c:xMode val="edge"/>
              <c:yMode val="edge"/>
              <c:x val="0.48626268591426069"/>
              <c:y val="0.90218350365778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335868480"/>
        <c:crosses val="autoZero"/>
        <c:crossBetween val="midCat"/>
      </c:valAx>
      <c:valAx>
        <c:axId val="33586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p/bar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33587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76200</xdr:rowOff>
    </xdr:from>
    <xdr:to>
      <xdr:col>4</xdr:col>
      <xdr:colOff>601980</xdr:colOff>
      <xdr:row>5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E12C81-5FB4-4BC1-B007-D296287B2422}"/>
            </a:ext>
          </a:extLst>
        </xdr:cNvPr>
        <xdr:cNvSpPr txBox="1"/>
      </xdr:nvSpPr>
      <xdr:spPr>
        <a:xfrm>
          <a:off x="251460" y="76200"/>
          <a:ext cx="2788920" cy="1013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p= 1 bar T=298 K</a:t>
          </a:r>
        </a:p>
        <a:p>
          <a:r>
            <a:rPr lang="en-US" sz="1800"/>
            <a:t>H2O(l)--&gt;H2O(g)</a:t>
          </a:r>
        </a:p>
        <a:p>
          <a:r>
            <a:rPr lang="en-US" sz="1800">
              <a:latin typeface="Symbol" panose="05050102010706020507" pitchFamily="18" charset="2"/>
            </a:rPr>
            <a:t>m</a:t>
          </a:r>
          <a:r>
            <a:rPr lang="en-US" sz="1800"/>
            <a:t>(g)-</a:t>
          </a:r>
          <a:r>
            <a:rPr lang="en-US" sz="1800" baseline="0">
              <a:solidFill>
                <a:schemeClr val="dk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m</a:t>
          </a:r>
          <a:r>
            <a:rPr lang="en-US" sz="1800"/>
            <a:t>(l)=</a:t>
          </a:r>
          <a:r>
            <a:rPr lang="en-US" sz="1800" baseline="0"/>
            <a:t> ?</a:t>
          </a:r>
        </a:p>
        <a:p>
          <a:endParaRPr lang="en-150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281940</xdr:colOff>
      <xdr:row>2</xdr:row>
      <xdr:rowOff>170421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A96AC1-74AF-48CB-9B6E-CC86BC2C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45180" cy="764780"/>
        </a:xfrm>
        <a:prstGeom prst="rect">
          <a:avLst/>
        </a:prstGeom>
      </xdr:spPr>
    </xdr:pic>
    <xdr:clientData/>
  </xdr:twoCellAnchor>
  <xdr:twoCellAnchor>
    <xdr:from>
      <xdr:col>4</xdr:col>
      <xdr:colOff>822960</xdr:colOff>
      <xdr:row>7</xdr:row>
      <xdr:rowOff>167640</xdr:rowOff>
    </xdr:from>
    <xdr:to>
      <xdr:col>12</xdr:col>
      <xdr:colOff>167640</xdr:colOff>
      <xdr:row>19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A66186-BFBB-42BA-B45D-BDBF59B4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952731</xdr:colOff>
      <xdr:row>4</xdr:row>
      <xdr:rowOff>114357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1ECF7F-7A47-48FE-B919-AAE46B308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667231" cy="662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1DFF-FCC8-4BAB-A7F6-12FE2749A594}">
  <dimension ref="A8:F62"/>
  <sheetViews>
    <sheetView topLeftCell="A4" workbookViewId="0">
      <selection activeCell="A11" sqref="A11"/>
    </sheetView>
  </sheetViews>
  <sheetFormatPr defaultRowHeight="14.4"/>
  <cols>
    <col min="1" max="1" width="27.109375" customWidth="1"/>
    <col min="2" max="2" width="17.109375" customWidth="1"/>
  </cols>
  <sheetData>
    <row r="8" spans="1:6" ht="23.4">
      <c r="A8" s="1" t="s">
        <v>0</v>
      </c>
      <c r="B8" s="2">
        <v>-228.57</v>
      </c>
      <c r="C8" s="2"/>
      <c r="D8" s="2"/>
      <c r="E8" s="2"/>
      <c r="F8" s="2"/>
    </row>
    <row r="9" spans="1:6" ht="23.4">
      <c r="A9" s="1" t="s">
        <v>1</v>
      </c>
      <c r="B9" s="2">
        <v>-237.13</v>
      </c>
      <c r="C9" s="2"/>
      <c r="D9" s="2"/>
      <c r="E9" s="2"/>
      <c r="F9" s="2"/>
    </row>
    <row r="10" spans="1:6" ht="23.4">
      <c r="A10" s="2"/>
      <c r="B10" s="2"/>
      <c r="C10" s="2"/>
      <c r="D10" s="2"/>
      <c r="E10" s="2"/>
      <c r="F10" s="2"/>
    </row>
    <row r="11" spans="1:6" ht="23.4">
      <c r="A11" s="3" t="s">
        <v>2</v>
      </c>
      <c r="B11" s="2">
        <f>B8-B9</f>
        <v>8.5600000000000023</v>
      </c>
      <c r="C11" s="2"/>
      <c r="D11" s="2"/>
      <c r="E11" s="2"/>
      <c r="F11" s="2"/>
    </row>
    <row r="12" spans="1:6" ht="23.4">
      <c r="A12" s="2"/>
      <c r="B12" s="2"/>
      <c r="C12" s="2"/>
      <c r="D12" s="2"/>
      <c r="E12" s="2"/>
      <c r="F12" s="2"/>
    </row>
    <row r="13" spans="1:6" ht="23.4">
      <c r="A13" s="2"/>
      <c r="B13" s="2"/>
      <c r="C13" s="2"/>
      <c r="D13" s="2"/>
      <c r="E13" s="2"/>
      <c r="F13" s="2"/>
    </row>
    <row r="14" spans="1:6" ht="23.4">
      <c r="A14" s="2"/>
      <c r="B14" s="2"/>
      <c r="C14" s="2"/>
      <c r="D14" s="2"/>
      <c r="E14" s="2"/>
      <c r="F14" s="2"/>
    </row>
    <row r="15" spans="1:6" ht="23.4">
      <c r="A15" s="2"/>
      <c r="B15" s="2"/>
      <c r="C15" s="2"/>
      <c r="D15" s="2"/>
      <c r="E15" s="2"/>
      <c r="F15" s="2"/>
    </row>
    <row r="16" spans="1:6" ht="23.4">
      <c r="A16" s="2"/>
      <c r="B16" s="2"/>
      <c r="C16" s="2"/>
      <c r="D16" s="2"/>
      <c r="E16" s="2"/>
      <c r="F16" s="2"/>
    </row>
    <row r="17" spans="1:6" ht="23.4">
      <c r="A17" s="2"/>
      <c r="B17" s="2"/>
      <c r="C17" s="2"/>
      <c r="D17" s="2"/>
      <c r="E17" s="2"/>
      <c r="F17" s="2"/>
    </row>
    <row r="18" spans="1:6" ht="23.4">
      <c r="A18" s="2"/>
      <c r="B18" s="2"/>
      <c r="C18" s="2"/>
      <c r="D18" s="2"/>
      <c r="E18" s="2"/>
      <c r="F18" s="2"/>
    </row>
    <row r="19" spans="1:6" ht="23.4">
      <c r="A19" s="2"/>
      <c r="B19" s="2"/>
      <c r="C19" s="2"/>
      <c r="D19" s="2"/>
      <c r="E19" s="2"/>
      <c r="F19" s="2"/>
    </row>
    <row r="20" spans="1:6" ht="23.4">
      <c r="A20" s="2"/>
      <c r="B20" s="2"/>
      <c r="C20" s="2"/>
      <c r="D20" s="2"/>
      <c r="E20" s="2"/>
      <c r="F20" s="2"/>
    </row>
    <row r="21" spans="1:6" ht="23.4">
      <c r="A21" s="2"/>
      <c r="B21" s="2"/>
      <c r="C21" s="2"/>
      <c r="D21" s="2"/>
      <c r="E21" s="2"/>
      <c r="F21" s="2"/>
    </row>
    <row r="22" spans="1:6" ht="23.4">
      <c r="A22" s="2"/>
      <c r="B22" s="2"/>
      <c r="C22" s="2"/>
      <c r="D22" s="2"/>
      <c r="E22" s="2"/>
      <c r="F22" s="2"/>
    </row>
    <row r="23" spans="1:6" ht="23.4">
      <c r="A23" s="2"/>
      <c r="B23" s="2"/>
      <c r="C23" s="2"/>
      <c r="D23" s="2"/>
      <c r="E23" s="2"/>
      <c r="F23" s="2"/>
    </row>
    <row r="24" spans="1:6" ht="23.4">
      <c r="A24" s="2"/>
      <c r="B24" s="2"/>
      <c r="C24" s="2"/>
      <c r="D24" s="2"/>
      <c r="E24" s="2"/>
      <c r="F24" s="2"/>
    </row>
    <row r="25" spans="1:6" ht="23.4">
      <c r="A25" s="2"/>
      <c r="B25" s="2"/>
      <c r="C25" s="2"/>
      <c r="D25" s="2"/>
      <c r="E25" s="2"/>
      <c r="F25" s="2"/>
    </row>
    <row r="26" spans="1:6" ht="23.4">
      <c r="A26" s="2"/>
      <c r="B26" s="2"/>
      <c r="C26" s="2"/>
      <c r="D26" s="2"/>
      <c r="E26" s="2"/>
      <c r="F26" s="2"/>
    </row>
    <row r="27" spans="1:6" ht="23.4">
      <c r="A27" s="2"/>
      <c r="B27" s="2"/>
      <c r="C27" s="2"/>
      <c r="D27" s="2"/>
      <c r="E27" s="2"/>
      <c r="F27" s="2"/>
    </row>
    <row r="28" spans="1:6" ht="23.4">
      <c r="A28" s="2"/>
      <c r="B28" s="2"/>
      <c r="C28" s="2"/>
      <c r="D28" s="2"/>
      <c r="E28" s="2"/>
      <c r="F28" s="2"/>
    </row>
    <row r="29" spans="1:6" ht="23.4">
      <c r="A29" s="2"/>
      <c r="B29" s="2"/>
      <c r="C29" s="2"/>
      <c r="D29" s="2"/>
      <c r="E29" s="2"/>
      <c r="F29" s="2"/>
    </row>
    <row r="30" spans="1:6" ht="23.4">
      <c r="A30" s="2"/>
      <c r="B30" s="2"/>
      <c r="C30" s="2"/>
      <c r="D30" s="2"/>
      <c r="E30" s="2"/>
      <c r="F30" s="2"/>
    </row>
    <row r="31" spans="1:6" ht="23.4">
      <c r="A31" s="2"/>
      <c r="B31" s="2"/>
      <c r="C31" s="2"/>
      <c r="D31" s="2"/>
      <c r="E31" s="2"/>
      <c r="F31" s="2"/>
    </row>
    <row r="32" spans="1:6" ht="23.4">
      <c r="A32" s="2"/>
      <c r="B32" s="2"/>
      <c r="C32" s="2"/>
      <c r="D32" s="2"/>
      <c r="E32" s="2"/>
      <c r="F32" s="2"/>
    </row>
    <row r="33" spans="1:6" ht="23.4">
      <c r="A33" s="2"/>
      <c r="B33" s="2"/>
      <c r="C33" s="2"/>
      <c r="D33" s="2"/>
      <c r="E33" s="2"/>
      <c r="F33" s="2"/>
    </row>
    <row r="34" spans="1:6" ht="23.4">
      <c r="A34" s="2"/>
      <c r="B34" s="2"/>
      <c r="C34" s="2"/>
      <c r="D34" s="2"/>
      <c r="E34" s="2"/>
      <c r="F34" s="2"/>
    </row>
    <row r="35" spans="1:6" ht="23.4">
      <c r="A35" s="2"/>
      <c r="B35" s="2"/>
      <c r="C35" s="2"/>
      <c r="D35" s="2"/>
      <c r="E35" s="2"/>
      <c r="F35" s="2"/>
    </row>
    <row r="36" spans="1:6" ht="23.4">
      <c r="A36" s="2"/>
      <c r="B36" s="2"/>
      <c r="C36" s="2"/>
      <c r="D36" s="2"/>
      <c r="E36" s="2"/>
      <c r="F36" s="2"/>
    </row>
    <row r="37" spans="1:6" ht="23.4">
      <c r="A37" s="2"/>
      <c r="B37" s="2"/>
      <c r="C37" s="2"/>
      <c r="D37" s="2"/>
      <c r="E37" s="2"/>
      <c r="F37" s="2"/>
    </row>
    <row r="38" spans="1:6" ht="23.4">
      <c r="A38" s="2"/>
      <c r="B38" s="2"/>
      <c r="C38" s="2"/>
      <c r="D38" s="2"/>
      <c r="E38" s="2"/>
      <c r="F38" s="2"/>
    </row>
    <row r="39" spans="1:6" ht="23.4">
      <c r="A39" s="2"/>
      <c r="B39" s="2"/>
      <c r="C39" s="2"/>
      <c r="D39" s="2"/>
      <c r="E39" s="2"/>
      <c r="F39" s="2"/>
    </row>
    <row r="40" spans="1:6" ht="23.4">
      <c r="A40" s="2"/>
      <c r="B40" s="2"/>
      <c r="C40" s="2"/>
      <c r="D40" s="2"/>
      <c r="E40" s="2"/>
      <c r="F40" s="2"/>
    </row>
    <row r="41" spans="1:6" ht="23.4">
      <c r="A41" s="2"/>
      <c r="B41" s="2"/>
      <c r="C41" s="2"/>
      <c r="D41" s="2"/>
      <c r="E41" s="2"/>
      <c r="F41" s="2"/>
    </row>
    <row r="42" spans="1:6" ht="23.4">
      <c r="A42" s="2"/>
      <c r="B42" s="2"/>
      <c r="C42" s="2"/>
      <c r="D42" s="2"/>
      <c r="E42" s="2"/>
      <c r="F42" s="2"/>
    </row>
    <row r="43" spans="1:6" ht="23.4">
      <c r="A43" s="2"/>
      <c r="B43" s="2"/>
      <c r="C43" s="2"/>
      <c r="D43" s="2"/>
      <c r="E43" s="2"/>
      <c r="F43" s="2"/>
    </row>
    <row r="44" spans="1:6" ht="23.4">
      <c r="A44" s="2"/>
      <c r="B44" s="2"/>
      <c r="C44" s="2"/>
      <c r="D44" s="2"/>
      <c r="E44" s="2"/>
      <c r="F44" s="2"/>
    </row>
    <row r="45" spans="1:6" ht="23.4">
      <c r="A45" s="2"/>
      <c r="B45" s="2"/>
      <c r="C45" s="2"/>
      <c r="D45" s="2"/>
      <c r="E45" s="2"/>
      <c r="F45" s="2"/>
    </row>
    <row r="46" spans="1:6" ht="23.4">
      <c r="A46" s="2"/>
      <c r="B46" s="2"/>
      <c r="C46" s="2"/>
      <c r="D46" s="2"/>
      <c r="E46" s="2"/>
      <c r="F46" s="2"/>
    </row>
    <row r="47" spans="1:6" ht="23.4">
      <c r="A47" s="2"/>
      <c r="B47" s="2"/>
      <c r="C47" s="2"/>
      <c r="D47" s="2"/>
      <c r="E47" s="2"/>
      <c r="F47" s="2"/>
    </row>
    <row r="48" spans="1:6" ht="23.4">
      <c r="A48" s="2"/>
      <c r="B48" s="2"/>
      <c r="C48" s="2"/>
      <c r="D48" s="2"/>
      <c r="E48" s="2"/>
      <c r="F48" s="2"/>
    </row>
    <row r="49" spans="1:6" ht="23.4">
      <c r="A49" s="2"/>
      <c r="B49" s="2"/>
      <c r="C49" s="2"/>
      <c r="D49" s="2"/>
      <c r="E49" s="2"/>
      <c r="F49" s="2"/>
    </row>
    <row r="50" spans="1:6" ht="23.4">
      <c r="A50" s="2"/>
      <c r="B50" s="2"/>
      <c r="C50" s="2"/>
      <c r="D50" s="2"/>
      <c r="E50" s="2"/>
      <c r="F50" s="2"/>
    </row>
    <row r="51" spans="1:6" ht="23.4">
      <c r="A51" s="2"/>
      <c r="B51" s="2"/>
      <c r="C51" s="2"/>
      <c r="D51" s="2"/>
      <c r="E51" s="2"/>
      <c r="F51" s="2"/>
    </row>
    <row r="52" spans="1:6" ht="23.4">
      <c r="A52" s="2"/>
      <c r="B52" s="2"/>
      <c r="C52" s="2"/>
      <c r="D52" s="2"/>
      <c r="E52" s="2"/>
      <c r="F52" s="2"/>
    </row>
    <row r="53" spans="1:6" ht="23.4">
      <c r="A53" s="2"/>
      <c r="B53" s="2"/>
      <c r="C53" s="2"/>
      <c r="D53" s="2"/>
      <c r="E53" s="2"/>
      <c r="F53" s="2"/>
    </row>
    <row r="54" spans="1:6" ht="23.4">
      <c r="A54" s="2"/>
      <c r="B54" s="2"/>
      <c r="C54" s="2"/>
      <c r="D54" s="2"/>
      <c r="E54" s="2"/>
      <c r="F54" s="2"/>
    </row>
    <row r="55" spans="1:6" ht="23.4">
      <c r="A55" s="2"/>
      <c r="B55" s="2"/>
      <c r="C55" s="2"/>
      <c r="D55" s="2"/>
      <c r="E55" s="2"/>
      <c r="F55" s="2"/>
    </row>
    <row r="56" spans="1:6" ht="23.4">
      <c r="A56" s="2"/>
      <c r="B56" s="2"/>
      <c r="C56" s="2"/>
      <c r="D56" s="2"/>
      <c r="E56" s="2"/>
      <c r="F56" s="2"/>
    </row>
    <row r="57" spans="1:6" ht="23.4">
      <c r="A57" s="2"/>
      <c r="B57" s="2"/>
      <c r="C57" s="2"/>
      <c r="D57" s="2"/>
      <c r="E57" s="2"/>
      <c r="F57" s="2"/>
    </row>
    <row r="58" spans="1:6" ht="23.4">
      <c r="A58" s="2"/>
      <c r="B58" s="2"/>
      <c r="C58" s="2"/>
      <c r="D58" s="2"/>
      <c r="E58" s="2"/>
      <c r="F58" s="2"/>
    </row>
    <row r="59" spans="1:6" ht="23.4">
      <c r="A59" s="2"/>
      <c r="B59" s="2"/>
      <c r="C59" s="2"/>
      <c r="D59" s="2"/>
      <c r="E59" s="2"/>
      <c r="F59" s="2"/>
    </row>
    <row r="60" spans="1:6" ht="23.4">
      <c r="A60" s="2"/>
      <c r="B60" s="2"/>
      <c r="C60" s="2"/>
      <c r="D60" s="2"/>
      <c r="E60" s="2"/>
      <c r="F60" s="2"/>
    </row>
    <row r="61" spans="1:6" ht="23.4">
      <c r="A61" s="2"/>
      <c r="B61" s="2"/>
      <c r="C61" s="2"/>
      <c r="D61" s="2"/>
      <c r="E61" s="2"/>
      <c r="F61" s="2"/>
    </row>
    <row r="62" spans="1:6" ht="23.4">
      <c r="A62" s="2"/>
      <c r="B62" s="2"/>
      <c r="C62" s="2"/>
      <c r="D62" s="2"/>
      <c r="E62" s="2"/>
      <c r="F62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721C-41E3-4493-B635-BEE167C5B30F}">
  <dimension ref="A1:F15"/>
  <sheetViews>
    <sheetView workbookViewId="0">
      <selection activeCell="C8" sqref="C8"/>
    </sheetView>
  </sheetViews>
  <sheetFormatPr defaultRowHeight="14.4"/>
  <cols>
    <col min="1" max="1" width="23" customWidth="1"/>
    <col min="2" max="2" width="20.77734375" customWidth="1"/>
  </cols>
  <sheetData>
    <row r="1" spans="1:6" ht="23.4">
      <c r="A1" s="2" t="s">
        <v>3</v>
      </c>
      <c r="B1" s="2">
        <v>1</v>
      </c>
      <c r="C1" s="2"/>
      <c r="D1" s="2"/>
      <c r="E1" s="2"/>
      <c r="F1" s="2"/>
    </row>
    <row r="2" spans="1:6" ht="23.4">
      <c r="A2" s="2" t="s">
        <v>4</v>
      </c>
      <c r="B2" s="2">
        <v>2</v>
      </c>
      <c r="C2" s="2"/>
      <c r="D2" s="2" t="s">
        <v>11</v>
      </c>
      <c r="E2" s="2"/>
      <c r="F2" s="2"/>
    </row>
    <row r="3" spans="1:6" ht="23.4">
      <c r="A3" s="3" t="s">
        <v>5</v>
      </c>
      <c r="B3" s="2"/>
      <c r="C3" s="2"/>
      <c r="D3" s="2"/>
      <c r="E3" s="2"/>
      <c r="F3" s="2"/>
    </row>
    <row r="4" spans="1:6" ht="23.4">
      <c r="A4" s="3" t="s">
        <v>6</v>
      </c>
      <c r="B4" s="2"/>
      <c r="C4" s="2"/>
      <c r="D4" s="2" t="s">
        <v>12</v>
      </c>
      <c r="E4" s="2"/>
      <c r="F4" s="2"/>
    </row>
    <row r="5" spans="1:6" ht="23.4">
      <c r="A5" s="2" t="s">
        <v>7</v>
      </c>
      <c r="B5" s="2">
        <v>273.14999999999998</v>
      </c>
      <c r="C5" s="2"/>
      <c r="D5" s="2"/>
      <c r="E5" s="2"/>
      <c r="F5" s="2"/>
    </row>
    <row r="6" spans="1:6" ht="23.4">
      <c r="A6" s="2"/>
      <c r="B6" s="2" t="s">
        <v>8</v>
      </c>
      <c r="C6" s="2" t="s">
        <v>13</v>
      </c>
      <c r="D6" s="2"/>
      <c r="E6" s="2"/>
      <c r="F6" s="2"/>
    </row>
    <row r="7" spans="1:6" ht="23.4">
      <c r="A7" s="2" t="s">
        <v>9</v>
      </c>
      <c r="B7" s="2">
        <v>0.999</v>
      </c>
      <c r="C7" s="2">
        <f>18.02/B7</f>
        <v>18.038038038038039</v>
      </c>
      <c r="D7" s="2"/>
      <c r="E7" s="2"/>
      <c r="F7" s="2"/>
    </row>
    <row r="8" spans="1:6" ht="23.4">
      <c r="A8" s="2" t="s">
        <v>10</v>
      </c>
      <c r="B8" s="2">
        <v>0.91700000000000004</v>
      </c>
      <c r="C8" s="2">
        <f>18.02/B8</f>
        <v>19.651035986913847</v>
      </c>
      <c r="D8" s="2"/>
      <c r="E8" s="2"/>
      <c r="F8" s="2"/>
    </row>
    <row r="9" spans="1:6" ht="23.4">
      <c r="A9" s="2"/>
      <c r="B9" s="2"/>
      <c r="C9" s="2"/>
      <c r="D9" s="2"/>
      <c r="E9" s="2"/>
      <c r="F9" s="2"/>
    </row>
    <row r="10" spans="1:6" ht="23.4">
      <c r="A10" s="3" t="s">
        <v>14</v>
      </c>
      <c r="B10" s="2"/>
      <c r="C10" s="2"/>
      <c r="D10" s="2"/>
      <c r="E10" s="2"/>
      <c r="F10" s="2"/>
    </row>
    <row r="11" spans="1:6" ht="23.4">
      <c r="A11" s="2"/>
      <c r="B11" s="2"/>
      <c r="C11" s="2"/>
      <c r="D11" s="2"/>
      <c r="E11" s="2"/>
      <c r="F11" s="2"/>
    </row>
    <row r="12" spans="1:6" ht="23.4">
      <c r="A12" s="2"/>
      <c r="B12" s="2"/>
      <c r="C12" s="2"/>
      <c r="D12" s="2"/>
      <c r="E12" s="2"/>
      <c r="F12" s="2"/>
    </row>
    <row r="13" spans="1:6" ht="23.4">
      <c r="A13" s="2"/>
      <c r="B13" s="2"/>
      <c r="C13" s="2"/>
      <c r="D13" s="2"/>
      <c r="E13" s="2"/>
      <c r="F13" s="2"/>
    </row>
    <row r="14" spans="1:6" ht="23.4">
      <c r="A14" s="2"/>
      <c r="B14" s="2"/>
      <c r="C14" s="2"/>
      <c r="D14" s="2"/>
      <c r="E14" s="2"/>
      <c r="F14" s="2"/>
    </row>
    <row r="15" spans="1:6" ht="23.4">
      <c r="A15" s="2"/>
      <c r="B15" s="2"/>
      <c r="C15" s="2"/>
      <c r="D15" s="2"/>
      <c r="E15" s="2"/>
      <c r="F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D928-317E-4EEC-A2C3-688F19D7A84E}">
  <dimension ref="A4:K21"/>
  <sheetViews>
    <sheetView workbookViewId="0">
      <selection activeCell="H5" sqref="H5"/>
    </sheetView>
  </sheetViews>
  <sheetFormatPr defaultRowHeight="23.4"/>
  <cols>
    <col min="1" max="1" width="15.33203125" style="2" customWidth="1"/>
    <col min="2" max="2" width="11.5546875" style="2" customWidth="1"/>
    <col min="3" max="4" width="8.88671875" style="2"/>
    <col min="5" max="5" width="14" style="2" bestFit="1" customWidth="1"/>
    <col min="6" max="7" width="8.88671875" style="2"/>
  </cols>
  <sheetData>
    <row r="4" spans="1:11">
      <c r="A4" s="1" t="s">
        <v>17</v>
      </c>
      <c r="B4" s="2">
        <f>-1.7</f>
        <v>-1.7</v>
      </c>
      <c r="C4" s="2" t="s">
        <v>16</v>
      </c>
      <c r="E4" s="2" t="s">
        <v>25</v>
      </c>
      <c r="G4" s="2" t="s">
        <v>26</v>
      </c>
      <c r="H4" s="2">
        <v>155</v>
      </c>
      <c r="I4" s="2"/>
      <c r="J4" s="2"/>
      <c r="K4" s="2"/>
    </row>
    <row r="5" spans="1:11">
      <c r="A5" s="1" t="s">
        <v>18</v>
      </c>
      <c r="B5" s="2">
        <v>6008</v>
      </c>
      <c r="C5" s="2" t="s">
        <v>19</v>
      </c>
      <c r="E5" s="2">
        <f>-60080/1.7</f>
        <v>-35341.176470588238</v>
      </c>
      <c r="G5" s="2" t="s">
        <v>7</v>
      </c>
      <c r="H5" s="2">
        <f>B7*EXP(1499/E5)</f>
        <v>261.80657864109554</v>
      </c>
      <c r="I5" s="2"/>
      <c r="J5" s="2"/>
      <c r="K5" s="2"/>
    </row>
    <row r="6" spans="1:11">
      <c r="A6" s="1" t="s">
        <v>20</v>
      </c>
      <c r="B6" s="2">
        <v>1</v>
      </c>
      <c r="C6" s="2" t="s">
        <v>21</v>
      </c>
      <c r="H6" s="2"/>
      <c r="I6" s="2"/>
      <c r="J6" s="2"/>
      <c r="K6" s="2"/>
    </row>
    <row r="7" spans="1:11">
      <c r="A7" s="1" t="s">
        <v>22</v>
      </c>
      <c r="B7" s="2">
        <v>273.14999999999998</v>
      </c>
      <c r="C7" s="2" t="s">
        <v>23</v>
      </c>
      <c r="H7" s="2"/>
      <c r="I7" s="2"/>
      <c r="J7" s="2"/>
      <c r="K7" s="2"/>
    </row>
    <row r="8" spans="1:11">
      <c r="A8" s="2" t="s">
        <v>15</v>
      </c>
      <c r="B8" s="2" t="s">
        <v>24</v>
      </c>
      <c r="C8" s="2" t="s">
        <v>26</v>
      </c>
    </row>
    <row r="9" spans="1:11">
      <c r="A9" s="2">
        <v>272.14999999999998</v>
      </c>
      <c r="B9" s="2">
        <f>LN(A9/$B$7)</f>
        <v>-3.6677099615176427E-3</v>
      </c>
      <c r="C9" s="2">
        <f>1+$E$5*B9</f>
        <v>130.62118499292941</v>
      </c>
    </row>
    <row r="10" spans="1:11">
      <c r="A10" s="2">
        <v>272.25</v>
      </c>
      <c r="B10" s="2">
        <f t="shared" ref="B10:B32" si="0">LN(A10/$B$7)</f>
        <v>-3.3003330286567427E-3</v>
      </c>
      <c r="C10" s="2">
        <f t="shared" ref="C10:C33" si="1">1+$E$5*B10</f>
        <v>117.63765197746889</v>
      </c>
    </row>
    <row r="11" spans="1:11">
      <c r="A11" s="2">
        <v>272.35000000000002</v>
      </c>
      <c r="B11" s="2">
        <f t="shared" si="0"/>
        <v>-2.9330910120430411E-3</v>
      </c>
      <c r="C11" s="2">
        <f t="shared" si="1"/>
        <v>104.65888706090936</v>
      </c>
    </row>
    <row r="12" spans="1:11">
      <c r="A12" s="2">
        <v>272.45</v>
      </c>
      <c r="B12" s="2">
        <f t="shared" si="0"/>
        <v>-2.5659838126193065E-3</v>
      </c>
      <c r="C12" s="2">
        <f t="shared" si="1"/>
        <v>91.684886742451738</v>
      </c>
    </row>
    <row r="13" spans="1:11">
      <c r="A13" s="2">
        <v>272.55</v>
      </c>
      <c r="B13" s="2">
        <f t="shared" si="0"/>
        <v>-2.1990113314366939E-3</v>
      </c>
      <c r="C13" s="2">
        <f t="shared" si="1"/>
        <v>78.715647525127395</v>
      </c>
    </row>
    <row r="14" spans="1:11">
      <c r="A14" s="2">
        <v>272.64999999999998</v>
      </c>
      <c r="B14" s="2">
        <f t="shared" si="0"/>
        <v>-1.8321734696560323E-3</v>
      </c>
      <c r="C14" s="2">
        <f t="shared" si="1"/>
        <v>65.751165915843785</v>
      </c>
    </row>
    <row r="15" spans="1:11">
      <c r="A15" s="2">
        <v>272.75</v>
      </c>
      <c r="B15" s="2">
        <f t="shared" si="0"/>
        <v>-1.4654701285463278E-3</v>
      </c>
      <c r="C15" s="2">
        <f t="shared" si="1"/>
        <v>52.7914384253314</v>
      </c>
    </row>
    <row r="16" spans="1:11">
      <c r="A16" s="2">
        <v>272.85000000000002</v>
      </c>
      <c r="B16" s="2">
        <f t="shared" si="0"/>
        <v>-1.098901209485496E-3</v>
      </c>
      <c r="C16" s="2">
        <f t="shared" si="1"/>
        <v>39.836461568169767</v>
      </c>
    </row>
    <row r="17" spans="1:4">
      <c r="A17" s="2">
        <v>272.95</v>
      </c>
      <c r="B17" s="2">
        <f t="shared" si="0"/>
        <v>-7.324666139599781E-4</v>
      </c>
      <c r="C17" s="2">
        <f t="shared" si="1"/>
        <v>26.886231862773815</v>
      </c>
    </row>
    <row r="18" spans="1:4">
      <c r="A18" s="2">
        <v>273.05</v>
      </c>
      <c r="B18" s="2">
        <f t="shared" si="0"/>
        <v>-3.661662435638064E-4</v>
      </c>
      <c r="C18" s="2">
        <f t="shared" si="1"/>
        <v>13.940745831360877</v>
      </c>
    </row>
    <row r="19" spans="1:4">
      <c r="A19" s="2">
        <v>273.14999999999998</v>
      </c>
      <c r="B19" s="2">
        <f t="shared" si="0"/>
        <v>0</v>
      </c>
      <c r="C19" s="2">
        <f t="shared" si="1"/>
        <v>1</v>
      </c>
    </row>
    <row r="21" spans="1:4">
      <c r="A21" s="2" t="s">
        <v>27</v>
      </c>
      <c r="B21" s="2" t="s">
        <v>28</v>
      </c>
      <c r="C21" s="2">
        <v>1500</v>
      </c>
      <c r="D21" s="2" t="s">
        <v>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A70D-BA76-4591-9FCC-0BF2F60E2F70}">
  <dimension ref="A7:G20"/>
  <sheetViews>
    <sheetView tabSelected="1" workbookViewId="0">
      <selection activeCell="E10" sqref="E10"/>
    </sheetView>
  </sheetViews>
  <sheetFormatPr defaultRowHeight="14.4"/>
  <cols>
    <col min="1" max="1" width="25" customWidth="1"/>
    <col min="2" max="2" width="17.44140625" customWidth="1"/>
    <col min="4" max="4" width="13.109375" customWidth="1"/>
  </cols>
  <sheetData>
    <row r="7" spans="1:7" ht="23.4">
      <c r="A7" s="2" t="s">
        <v>29</v>
      </c>
      <c r="B7" s="2">
        <v>1.01325</v>
      </c>
      <c r="C7" s="2" t="s">
        <v>30</v>
      </c>
      <c r="D7" s="2">
        <v>373.15</v>
      </c>
      <c r="E7" s="2"/>
      <c r="F7" s="2"/>
      <c r="G7" s="2"/>
    </row>
    <row r="8" spans="1:7" ht="23.4">
      <c r="A8" s="2" t="s">
        <v>31</v>
      </c>
      <c r="B8" s="2">
        <v>1</v>
      </c>
      <c r="C8" s="2" t="s">
        <v>32</v>
      </c>
      <c r="D8" s="2"/>
      <c r="E8" s="2"/>
      <c r="F8" s="2"/>
      <c r="G8" s="2"/>
    </row>
    <row r="9" spans="1:7" ht="23.4">
      <c r="A9" s="2" t="s">
        <v>33</v>
      </c>
      <c r="B9" s="2">
        <v>8.3145100000000003</v>
      </c>
      <c r="C9" s="2"/>
      <c r="D9" s="2"/>
      <c r="E9" s="2"/>
      <c r="F9" s="2"/>
      <c r="G9" s="2"/>
    </row>
    <row r="10" spans="1:7" ht="23.4">
      <c r="A10" s="1" t="s">
        <v>34</v>
      </c>
      <c r="B10" s="2">
        <v>40.659999999999997</v>
      </c>
      <c r="C10" s="2"/>
      <c r="D10" s="2"/>
      <c r="E10" s="2"/>
      <c r="F10" s="2"/>
      <c r="G10" s="2"/>
    </row>
    <row r="11" spans="1:7" ht="23.4">
      <c r="A11" s="2"/>
      <c r="B11" s="2"/>
      <c r="C11" s="2"/>
      <c r="D11" s="2"/>
      <c r="E11" s="2"/>
      <c r="F11" s="2"/>
      <c r="G11" s="2"/>
    </row>
    <row r="12" spans="1:7" ht="23.4">
      <c r="A12" s="2"/>
      <c r="B12" s="2"/>
      <c r="C12" s="2"/>
      <c r="D12" s="2"/>
      <c r="E12" s="2"/>
      <c r="F12" s="2"/>
      <c r="G12" s="2"/>
    </row>
    <row r="13" spans="1:7" ht="23.4">
      <c r="A13" s="2"/>
      <c r="B13" s="2"/>
      <c r="C13" s="2"/>
      <c r="D13" s="2"/>
      <c r="E13" s="2"/>
      <c r="F13" s="2"/>
      <c r="G13" s="2"/>
    </row>
    <row r="14" spans="1:7" ht="23.4">
      <c r="A14" s="2"/>
      <c r="B14" s="2"/>
      <c r="C14" s="2"/>
      <c r="D14" s="2"/>
      <c r="E14" s="2"/>
      <c r="F14" s="2"/>
      <c r="G14" s="2"/>
    </row>
    <row r="15" spans="1:7" ht="23.4">
      <c r="A15" s="2"/>
      <c r="B15" s="2"/>
      <c r="C15" s="2"/>
      <c r="D15" s="2"/>
      <c r="E15" s="2"/>
      <c r="F15" s="2"/>
      <c r="G15" s="2"/>
    </row>
    <row r="16" spans="1:7" ht="23.4">
      <c r="A16" s="2"/>
      <c r="B16" s="2"/>
      <c r="C16" s="2"/>
      <c r="D16" s="2"/>
      <c r="E16" s="2"/>
      <c r="F16" s="2"/>
      <c r="G16" s="2"/>
    </row>
    <row r="17" spans="1:7" ht="23.4">
      <c r="A17" s="2"/>
      <c r="B17" s="2"/>
      <c r="C17" s="2"/>
      <c r="D17" s="2"/>
      <c r="E17" s="2"/>
      <c r="F17" s="2"/>
      <c r="G17" s="2"/>
    </row>
    <row r="18" spans="1:7" ht="23.4">
      <c r="A18" s="2"/>
      <c r="B18" s="2"/>
      <c r="C18" s="2"/>
      <c r="D18" s="2"/>
      <c r="E18" s="2"/>
      <c r="F18" s="2"/>
      <c r="G18" s="2"/>
    </row>
    <row r="19" spans="1:7" ht="23.4">
      <c r="A19" s="2"/>
      <c r="B19" s="2"/>
      <c r="C19" s="2"/>
      <c r="D19" s="2"/>
      <c r="E19" s="2"/>
      <c r="F19" s="2"/>
      <c r="G19" s="2"/>
    </row>
    <row r="20" spans="1:7" ht="23.4">
      <c r="A20" s="2"/>
      <c r="B20" s="2"/>
      <c r="C20" s="2"/>
      <c r="D20" s="2"/>
      <c r="E20" s="2"/>
      <c r="F20" s="2"/>
      <c r="G20" s="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F60B50A3E5E644B24FC83C95A4D028" ma:contentTypeVersion="11" ma:contentTypeDescription="Creare un nuovo documento." ma:contentTypeScope="" ma:versionID="3041f6e39f190b61dc9d46553c157b23">
  <xsd:schema xmlns:xsd="http://www.w3.org/2001/XMLSchema" xmlns:xs="http://www.w3.org/2001/XMLSchema" xmlns:p="http://schemas.microsoft.com/office/2006/metadata/properties" xmlns:ns2="f3ec0090-a91c-41e3-8ea3-4e47221e0305" xmlns:ns3="e2159b33-9406-468d-939c-07ba024f37a5" targetNamespace="http://schemas.microsoft.com/office/2006/metadata/properties" ma:root="true" ma:fieldsID="1d79bd20525a437854712462ea9051be" ns2:_="" ns3:_="">
    <xsd:import namespace="f3ec0090-a91c-41e3-8ea3-4e47221e0305"/>
    <xsd:import namespace="e2159b33-9406-468d-939c-07ba024f3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0090-a91c-41e3-8ea3-4e47221e0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0364805e-22fd-4701-b436-1ee1bdeaa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59b33-9406-468d-939c-07ba024f37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5886f4-f8df-4689-9308-cce423995497}" ma:internalName="TaxCatchAll" ma:showField="CatchAllData" ma:web="e2159b33-9406-468d-939c-07ba024f37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59b33-9406-468d-939c-07ba024f37a5" xsi:nil="true"/>
    <lcf76f155ced4ddcb4097134ff3c332f xmlns="f3ec0090-a91c-41e3-8ea3-4e47221e03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8EBC27-7FAC-47C4-B8DB-EA87E164E391}"/>
</file>

<file path=customXml/itemProps2.xml><?xml version="1.0" encoding="utf-8"?>
<ds:datastoreItem xmlns:ds="http://schemas.openxmlformats.org/officeDocument/2006/customXml" ds:itemID="{EE6EA092-3301-4B8C-B7E6-6743757A08AE}"/>
</file>

<file path=customXml/itemProps3.xml><?xml version="1.0" encoding="utf-8"?>
<ds:datastoreItem xmlns:ds="http://schemas.openxmlformats.org/officeDocument/2006/customXml" ds:itemID="{1B9BDB4D-DEBA-4CD9-9465-DB1098F412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vap_H2O</vt:lpstr>
      <vt:lpstr>mu(p)</vt:lpstr>
      <vt:lpstr>p_T_H2O</vt:lpstr>
      <vt:lpstr>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ASARO FIORETTA</dc:creator>
  <cp:lastModifiedBy>ASARO FIORETTA</cp:lastModifiedBy>
  <dcterms:created xsi:type="dcterms:W3CDTF">2025-04-01T07:07:09Z</dcterms:created>
  <dcterms:modified xsi:type="dcterms:W3CDTF">2025-04-01T08:50:12Z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0x01010085F60B50A3E5E644B24FC83C95A4D028</vt:lpwstr>
  </property>
</Properties>
</file>