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marco\Documents\MEGAsync\Didattica\ITB\25-26\esercizi\"/>
    </mc:Choice>
  </mc:AlternateContent>
  <xr:revisionPtr revIDLastSave="0" documentId="8_{9C61FA1B-F9F9-4F02-AAF0-C004DCA3A51A}" xr6:coauthVersionLast="47" xr6:coauthVersionMax="47" xr10:uidLastSave="{00000000-0000-0000-0000-000000000000}"/>
  <bookViews>
    <workbookView xWindow="3540" yWindow="516" windowWidth="17280" windowHeight="8880" tabRatio="511" xr2:uid="{00000000-000D-0000-FFFF-FFFF00000000}"/>
  </bookViews>
  <sheets>
    <sheet name="Estiv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7" i="1" l="1"/>
  <c r="B58" i="1"/>
  <c r="B56" i="1"/>
  <c r="B55" i="1"/>
  <c r="B54" i="1"/>
  <c r="B53" i="1"/>
  <c r="B52" i="1"/>
  <c r="B47" i="1"/>
  <c r="B26" i="1" l="1"/>
  <c r="B17" i="1"/>
  <c r="B19" i="1" s="1"/>
  <c r="B16" i="1"/>
  <c r="B18" i="1" s="1"/>
  <c r="B38" i="1"/>
  <c r="B39" i="1" s="1"/>
  <c r="B20" i="1" l="1"/>
  <c r="B44" i="1"/>
  <c r="B22" i="1" l="1"/>
  <c r="B23" i="1"/>
</calcChain>
</file>

<file path=xl/sharedStrings.xml><?xml version="1.0" encoding="utf-8"?>
<sst xmlns="http://schemas.openxmlformats.org/spreadsheetml/2006/main" count="126" uniqueCount="82">
  <si>
    <t>t_est</t>
  </si>
  <si>
    <t>phi_est</t>
  </si>
  <si>
    <t>%</t>
  </si>
  <si>
    <t>t_int</t>
  </si>
  <si>
    <t>°C</t>
  </si>
  <si>
    <t>phi_int</t>
  </si>
  <si>
    <t>V</t>
  </si>
  <si>
    <t>m^3</t>
  </si>
  <si>
    <t>persone</t>
  </si>
  <si>
    <t>vent</t>
  </si>
  <si>
    <t>sens</t>
  </si>
  <si>
    <t>W/persona</t>
  </si>
  <si>
    <t>lat</t>
  </si>
  <si>
    <t>Q_sens</t>
  </si>
  <si>
    <t>W</t>
  </si>
  <si>
    <t>Q_lat</t>
  </si>
  <si>
    <t>r1</t>
  </si>
  <si>
    <t>r2</t>
  </si>
  <si>
    <t>G_rinn</t>
  </si>
  <si>
    <t>m^3/h</t>
  </si>
  <si>
    <t>5-6</t>
  </si>
  <si>
    <t>ricambi ora</t>
  </si>
  <si>
    <t>G_ric</t>
  </si>
  <si>
    <t>x_a</t>
  </si>
  <si>
    <t>x_E</t>
  </si>
  <si>
    <t>h_A</t>
  </si>
  <si>
    <t>kJ/kg</t>
  </si>
  <si>
    <t>h_E</t>
  </si>
  <si>
    <t>x_M</t>
  </si>
  <si>
    <t>theta_wi</t>
  </si>
  <si>
    <t>theta_wu</t>
  </si>
  <si>
    <t>theta_s</t>
  </si>
  <si>
    <t xml:space="preserve">rinnovo alto </t>
  </si>
  <si>
    <t>G_rinn/G_tot</t>
  </si>
  <si>
    <t>cp_au</t>
  </si>
  <si>
    <t>cp_a</t>
  </si>
  <si>
    <t>cp_v</t>
  </si>
  <si>
    <t>Delta theta</t>
  </si>
  <si>
    <t>Q_tot</t>
  </si>
  <si>
    <t>theta_I</t>
  </si>
  <si>
    <t>K</t>
  </si>
  <si>
    <t>G</t>
  </si>
  <si>
    <t>h_p</t>
  </si>
  <si>
    <t>h_S</t>
  </si>
  <si>
    <t>h_M</t>
  </si>
  <si>
    <t>FB</t>
  </si>
  <si>
    <t>m_l</t>
  </si>
  <si>
    <t>kg/s</t>
  </si>
  <si>
    <t>c_l</t>
  </si>
  <si>
    <t>kJ/(kg K)</t>
  </si>
  <si>
    <t>phi_r</t>
  </si>
  <si>
    <t>kW</t>
  </si>
  <si>
    <t>senza acqua scarico</t>
  </si>
  <si>
    <t>phi_l</t>
  </si>
  <si>
    <t>phi_post</t>
  </si>
  <si>
    <t>h_i</t>
  </si>
  <si>
    <t>cl</t>
  </si>
  <si>
    <t>calore specifico acqua glicolta</t>
  </si>
  <si>
    <t>m_f</t>
  </si>
  <si>
    <t>portata acqua refrigerazione</t>
  </si>
  <si>
    <t>m_c</t>
  </si>
  <si>
    <t>theta_we</t>
  </si>
  <si>
    <t>m^3/s/persona</t>
  </si>
  <si>
    <t>Q_sens_tot</t>
  </si>
  <si>
    <t>r_0</t>
  </si>
  <si>
    <t>calore latente</t>
  </si>
  <si>
    <t>kJ/g_V</t>
  </si>
  <si>
    <t>theta_m</t>
  </si>
  <si>
    <t>G'_ric</t>
  </si>
  <si>
    <t>x_i</t>
  </si>
  <si>
    <t>portata acqua batt postriscaldamento</t>
  </si>
  <si>
    <t>qlat</t>
  </si>
  <si>
    <t>G'_rinn</t>
  </si>
  <si>
    <t>G'_rinn/Gtot</t>
  </si>
  <si>
    <t>kgv/kga</t>
  </si>
  <si>
    <t>gv/kkga</t>
  </si>
  <si>
    <t>n_min</t>
  </si>
  <si>
    <t>min_rinnovo</t>
  </si>
  <si>
    <t>Qs_persone</t>
  </si>
  <si>
    <t>Q_lat_tot</t>
  </si>
  <si>
    <t>h_I</t>
  </si>
  <si>
    <t>kg_v/kg_a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</si>
</sst>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"/>
    <numFmt numFmtId="166" formatCode="0.0"/>
    <numFmt numFmtId="167" formatCode="0.0000000"/>
    <numFmt numFmtId="168" formatCode="0.0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" fontId="0" fillId="0" borderId="0" xfId="0" quotePrefix="1" applyNumberFormat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9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1"/>
  <sheetViews>
    <sheetView tabSelected="1" topLeftCell="A46" zoomScale="115" zoomScaleNormal="115" workbookViewId="0">
      <selection activeCell="F58" sqref="F58"/>
    </sheetView>
  </sheetViews>
  <sheetFormatPr defaultRowHeight="14.4" x14ac:dyDescent="0.3"/>
  <cols>
    <col min="1" max="1" width="13.109375" customWidth="1"/>
    <col min="2" max="2" width="14.5546875" customWidth="1"/>
  </cols>
  <sheetData>
    <row r="1" spans="1:3" x14ac:dyDescent="0.3">
      <c r="A1" t="s">
        <v>0</v>
      </c>
      <c r="B1">
        <v>35</v>
      </c>
    </row>
    <row r="2" spans="1:3" x14ac:dyDescent="0.3">
      <c r="A2" t="s">
        <v>1</v>
      </c>
      <c r="B2">
        <v>70</v>
      </c>
      <c r="C2" t="s">
        <v>2</v>
      </c>
    </row>
    <row r="3" spans="1:3" x14ac:dyDescent="0.3">
      <c r="A3" t="s">
        <v>3</v>
      </c>
      <c r="B3">
        <v>24</v>
      </c>
      <c r="C3" t="s">
        <v>4</v>
      </c>
    </row>
    <row r="4" spans="1:3" x14ac:dyDescent="0.3">
      <c r="A4" t="s">
        <v>5</v>
      </c>
      <c r="B4">
        <v>60</v>
      </c>
      <c r="C4" t="s">
        <v>2</v>
      </c>
    </row>
    <row r="6" spans="1:3" x14ac:dyDescent="0.3">
      <c r="A6" t="s">
        <v>6</v>
      </c>
      <c r="B6">
        <v>62.5</v>
      </c>
      <c r="C6" t="s">
        <v>7</v>
      </c>
    </row>
    <row r="7" spans="1:3" x14ac:dyDescent="0.3">
      <c r="A7" t="s">
        <v>8</v>
      </c>
      <c r="B7">
        <v>12</v>
      </c>
    </row>
    <row r="8" spans="1:3" x14ac:dyDescent="0.3">
      <c r="A8" t="s">
        <v>71</v>
      </c>
      <c r="B8">
        <v>240</v>
      </c>
      <c r="C8" t="s">
        <v>14</v>
      </c>
    </row>
    <row r="9" spans="1:3" x14ac:dyDescent="0.3">
      <c r="A9" t="s">
        <v>9</v>
      </c>
      <c r="B9">
        <v>8.0000000000000002E-3</v>
      </c>
      <c r="C9" t="s">
        <v>62</v>
      </c>
    </row>
    <row r="10" spans="1:3" x14ac:dyDescent="0.3">
      <c r="A10" t="s">
        <v>10</v>
      </c>
      <c r="B10">
        <v>70</v>
      </c>
      <c r="C10" t="s">
        <v>11</v>
      </c>
    </row>
    <row r="11" spans="1:3" x14ac:dyDescent="0.3">
      <c r="A11" t="s">
        <v>12</v>
      </c>
      <c r="B11">
        <v>50</v>
      </c>
      <c r="C11" t="s">
        <v>11</v>
      </c>
    </row>
    <row r="13" spans="1:3" x14ac:dyDescent="0.3">
      <c r="A13" t="s">
        <v>77</v>
      </c>
      <c r="B13" s="8">
        <v>0.4</v>
      </c>
    </row>
    <row r="15" spans="1:3" x14ac:dyDescent="0.3">
      <c r="A15" t="s">
        <v>13</v>
      </c>
      <c r="B15">
        <v>2500</v>
      </c>
      <c r="C15" t="s">
        <v>14</v>
      </c>
    </row>
    <row r="16" spans="1:3" x14ac:dyDescent="0.3">
      <c r="A16" t="s">
        <v>78</v>
      </c>
      <c r="B16">
        <f>B7*B10</f>
        <v>840</v>
      </c>
      <c r="C16" t="s">
        <v>14</v>
      </c>
    </row>
    <row r="17" spans="1:4" x14ac:dyDescent="0.3">
      <c r="A17" t="s">
        <v>15</v>
      </c>
      <c r="B17">
        <f>B7*B11</f>
        <v>600</v>
      </c>
      <c r="C17" t="s">
        <v>14</v>
      </c>
    </row>
    <row r="18" spans="1:4" x14ac:dyDescent="0.3">
      <c r="A18" t="s">
        <v>63</v>
      </c>
      <c r="B18">
        <f>B16+B15</f>
        <v>3340</v>
      </c>
      <c r="C18" t="s">
        <v>14</v>
      </c>
    </row>
    <row r="19" spans="1:4" x14ac:dyDescent="0.3">
      <c r="A19" t="s">
        <v>79</v>
      </c>
      <c r="B19">
        <f>B17+B8</f>
        <v>840</v>
      </c>
      <c r="C19" t="s">
        <v>14</v>
      </c>
    </row>
    <row r="20" spans="1:4" x14ac:dyDescent="0.3">
      <c r="A20" t="s">
        <v>38</v>
      </c>
      <c r="B20">
        <f>B18+B19</f>
        <v>4180</v>
      </c>
      <c r="C20" t="s">
        <v>14</v>
      </c>
    </row>
    <row r="21" spans="1:4" x14ac:dyDescent="0.3">
      <c r="A21" t="s">
        <v>64</v>
      </c>
      <c r="B21">
        <v>2500</v>
      </c>
      <c r="C21" t="s">
        <v>26</v>
      </c>
      <c r="D21" t="s">
        <v>65</v>
      </c>
    </row>
    <row r="22" spans="1:4" x14ac:dyDescent="0.3">
      <c r="A22" t="s">
        <v>16</v>
      </c>
      <c r="B22" s="3">
        <f>B20/B19*B21/1000</f>
        <v>12.440476190476192</v>
      </c>
      <c r="C22" t="s">
        <v>66</v>
      </c>
    </row>
    <row r="23" spans="1:4" x14ac:dyDescent="0.3">
      <c r="A23" t="s">
        <v>17</v>
      </c>
      <c r="B23">
        <f>B18/B20</f>
        <v>0.79904306220095689</v>
      </c>
    </row>
    <row r="24" spans="1:4" x14ac:dyDescent="0.3">
      <c r="A24" t="s">
        <v>76</v>
      </c>
      <c r="B24" s="1" t="s">
        <v>20</v>
      </c>
      <c r="C24" t="s">
        <v>21</v>
      </c>
    </row>
    <row r="26" spans="1:4" x14ac:dyDescent="0.3">
      <c r="A26" t="s">
        <v>18</v>
      </c>
      <c r="B26">
        <f>B7*B9*3600</f>
        <v>345.6</v>
      </c>
      <c r="C26" t="s">
        <v>19</v>
      </c>
    </row>
    <row r="29" spans="1:4" x14ac:dyDescent="0.3">
      <c r="A29" t="s">
        <v>23</v>
      </c>
      <c r="B29" s="7">
        <v>1.1270000000000001E-2</v>
      </c>
      <c r="C29" t="s">
        <v>74</v>
      </c>
    </row>
    <row r="30" spans="1:4" x14ac:dyDescent="0.3">
      <c r="A30" t="s">
        <v>24</v>
      </c>
      <c r="B30" s="7">
        <v>2.5499999999999998E-2</v>
      </c>
      <c r="C30" t="s">
        <v>74</v>
      </c>
    </row>
    <row r="31" spans="1:4" x14ac:dyDescent="0.3">
      <c r="A31" t="s">
        <v>25</v>
      </c>
      <c r="B31" s="3">
        <v>53</v>
      </c>
      <c r="C31" t="s">
        <v>26</v>
      </c>
    </row>
    <row r="32" spans="1:4" x14ac:dyDescent="0.3">
      <c r="A32" t="s">
        <v>27</v>
      </c>
      <c r="B32" s="3">
        <v>100.5</v>
      </c>
      <c r="C32" t="s">
        <v>26</v>
      </c>
    </row>
    <row r="35" spans="1:3" x14ac:dyDescent="0.3">
      <c r="A35" t="s">
        <v>29</v>
      </c>
      <c r="B35">
        <v>6</v>
      </c>
      <c r="C35" t="s">
        <v>4</v>
      </c>
    </row>
    <row r="36" spans="1:3" x14ac:dyDescent="0.3">
      <c r="A36" t="s">
        <v>30</v>
      </c>
      <c r="B36">
        <v>12</v>
      </c>
      <c r="C36" t="s">
        <v>4</v>
      </c>
    </row>
    <row r="38" spans="1:3" x14ac:dyDescent="0.3">
      <c r="A38" t="s">
        <v>67</v>
      </c>
      <c r="B38">
        <f>AVERAGE(B35:B36)</f>
        <v>9</v>
      </c>
      <c r="C38" t="s">
        <v>32</v>
      </c>
    </row>
    <row r="39" spans="1:3" x14ac:dyDescent="0.3">
      <c r="A39" t="s">
        <v>31</v>
      </c>
      <c r="B39">
        <f>B38+3</f>
        <v>12</v>
      </c>
      <c r="C39" t="s">
        <v>4</v>
      </c>
    </row>
    <row r="40" spans="1:3" x14ac:dyDescent="0.3">
      <c r="A40" t="s">
        <v>33</v>
      </c>
      <c r="B40" s="4"/>
      <c r="C40" t="s">
        <v>2</v>
      </c>
    </row>
    <row r="42" spans="1:3" x14ac:dyDescent="0.3">
      <c r="A42" t="s">
        <v>35</v>
      </c>
      <c r="B42">
        <v>1.0049999999999999</v>
      </c>
      <c r="C42" t="s">
        <v>49</v>
      </c>
    </row>
    <row r="43" spans="1:3" x14ac:dyDescent="0.3">
      <c r="A43" t="s">
        <v>36</v>
      </c>
      <c r="B43">
        <v>1.875</v>
      </c>
      <c r="C43" t="s">
        <v>49</v>
      </c>
    </row>
    <row r="44" spans="1:3" x14ac:dyDescent="0.3">
      <c r="A44" t="s">
        <v>34</v>
      </c>
      <c r="B44" s="3">
        <f>B42+B29/1000*B43</f>
        <v>1.0050211312499999</v>
      </c>
      <c r="C44" t="s">
        <v>49</v>
      </c>
    </row>
    <row r="45" spans="1:3" x14ac:dyDescent="0.3">
      <c r="A45" t="s">
        <v>48</v>
      </c>
      <c r="B45">
        <v>4.1870000000000003</v>
      </c>
      <c r="C45" t="s">
        <v>49</v>
      </c>
    </row>
    <row r="46" spans="1:3" x14ac:dyDescent="0.3">
      <c r="A46" t="s">
        <v>37</v>
      </c>
      <c r="B46" s="2">
        <v>7</v>
      </c>
      <c r="C46" t="s">
        <v>40</v>
      </c>
    </row>
    <row r="47" spans="1:3" x14ac:dyDescent="0.3">
      <c r="A47" t="s">
        <v>39</v>
      </c>
      <c r="B47" s="2">
        <f>B3-B46</f>
        <v>17</v>
      </c>
      <c r="C47" t="s">
        <v>4</v>
      </c>
    </row>
    <row r="49" spans="1:3" x14ac:dyDescent="0.3">
      <c r="A49" t="s">
        <v>39</v>
      </c>
      <c r="C49" t="s">
        <v>4</v>
      </c>
    </row>
    <row r="50" spans="1:3" x14ac:dyDescent="0.3">
      <c r="A50" t="s">
        <v>37</v>
      </c>
      <c r="C50" t="s">
        <v>40</v>
      </c>
    </row>
    <row r="51" spans="1:3" x14ac:dyDescent="0.3">
      <c r="A51" t="s">
        <v>80</v>
      </c>
      <c r="B51">
        <v>45</v>
      </c>
      <c r="C51" t="s">
        <v>26</v>
      </c>
    </row>
    <row r="52" spans="1:3" x14ac:dyDescent="0.3">
      <c r="A52" t="s">
        <v>41</v>
      </c>
      <c r="B52" s="2">
        <f>B20/(B31-B51)/1000/1.2*3600</f>
        <v>1567.5</v>
      </c>
      <c r="C52" t="s">
        <v>19</v>
      </c>
    </row>
    <row r="53" spans="1:3" x14ac:dyDescent="0.3">
      <c r="A53" t="s">
        <v>68</v>
      </c>
      <c r="B53" s="5">
        <f>B52-B26</f>
        <v>1221.9000000000001</v>
      </c>
      <c r="C53" t="s">
        <v>19</v>
      </c>
    </row>
    <row r="54" spans="1:3" x14ac:dyDescent="0.3">
      <c r="A54" t="s">
        <v>73</v>
      </c>
      <c r="B54" s="3">
        <f>B26/B52 %</f>
        <v>22.047846889952154</v>
      </c>
    </row>
    <row r="55" spans="1:3" x14ac:dyDescent="0.3">
      <c r="A55" t="s">
        <v>72</v>
      </c>
      <c r="B55" s="3">
        <f>B52*B13</f>
        <v>627</v>
      </c>
      <c r="C55" t="s">
        <v>19</v>
      </c>
    </row>
    <row r="56" spans="1:3" x14ac:dyDescent="0.3">
      <c r="A56" t="s">
        <v>22</v>
      </c>
      <c r="B56" s="3">
        <f>B52-B55</f>
        <v>940.5</v>
      </c>
      <c r="C56" s="5" t="s">
        <v>19</v>
      </c>
    </row>
    <row r="57" spans="1:3" x14ac:dyDescent="0.3">
      <c r="A57" t="s">
        <v>28</v>
      </c>
      <c r="B57" s="7">
        <f>(B29*B56+B30*B55)/B52</f>
        <v>1.6961999999999998E-2</v>
      </c>
      <c r="C57" t="s">
        <v>81</v>
      </c>
    </row>
    <row r="58" spans="1:3" x14ac:dyDescent="0.3">
      <c r="A58" t="s">
        <v>44</v>
      </c>
      <c r="B58" s="4">
        <f>(B31*B56+B32*B55)/B52</f>
        <v>72</v>
      </c>
      <c r="C58" t="s">
        <v>26</v>
      </c>
    </row>
    <row r="59" spans="1:3" x14ac:dyDescent="0.3">
      <c r="A59" t="s">
        <v>42</v>
      </c>
      <c r="C59" t="s">
        <v>26</v>
      </c>
    </row>
    <row r="60" spans="1:3" x14ac:dyDescent="0.3">
      <c r="A60" t="s">
        <v>43</v>
      </c>
      <c r="C60" t="s">
        <v>26</v>
      </c>
    </row>
    <row r="61" spans="1:3" x14ac:dyDescent="0.3">
      <c r="B61" s="4"/>
    </row>
    <row r="62" spans="1:3" x14ac:dyDescent="0.3">
      <c r="A62" t="s">
        <v>69</v>
      </c>
      <c r="C62" t="s">
        <v>75</v>
      </c>
    </row>
    <row r="63" spans="1:3" x14ac:dyDescent="0.3">
      <c r="A63" t="s">
        <v>45</v>
      </c>
      <c r="B63" s="4"/>
    </row>
    <row r="65" spans="1:4" x14ac:dyDescent="0.3">
      <c r="A65" t="s">
        <v>46</v>
      </c>
      <c r="C65" t="s">
        <v>47</v>
      </c>
    </row>
    <row r="67" spans="1:4" x14ac:dyDescent="0.3">
      <c r="A67" t="s">
        <v>50</v>
      </c>
      <c r="B67" s="2"/>
      <c r="C67" t="s">
        <v>51</v>
      </c>
      <c r="D67" t="s">
        <v>52</v>
      </c>
    </row>
    <row r="68" spans="1:4" x14ac:dyDescent="0.3">
      <c r="A68" t="s">
        <v>50</v>
      </c>
      <c r="B68" s="2"/>
      <c r="C68" t="s">
        <v>51</v>
      </c>
    </row>
    <row r="69" spans="1:4" x14ac:dyDescent="0.3">
      <c r="A69" t="s">
        <v>53</v>
      </c>
      <c r="B69" s="6"/>
      <c r="C69" t="s">
        <v>51</v>
      </c>
    </row>
    <row r="71" spans="1:4" x14ac:dyDescent="0.3">
      <c r="A71" t="s">
        <v>55</v>
      </c>
      <c r="C71" t="s">
        <v>26</v>
      </c>
    </row>
    <row r="72" spans="1:4" x14ac:dyDescent="0.3">
      <c r="A72" t="s">
        <v>54</v>
      </c>
      <c r="B72" s="2"/>
      <c r="C72" t="s">
        <v>51</v>
      </c>
    </row>
    <row r="73" spans="1:4" x14ac:dyDescent="0.3">
      <c r="A73" t="s">
        <v>59</v>
      </c>
    </row>
    <row r="74" spans="1:4" x14ac:dyDescent="0.3">
      <c r="A74" t="s">
        <v>56</v>
      </c>
      <c r="C74" t="s">
        <v>49</v>
      </c>
      <c r="D74" t="s">
        <v>57</v>
      </c>
    </row>
    <row r="75" spans="1:4" x14ac:dyDescent="0.3">
      <c r="A75" t="s">
        <v>58</v>
      </c>
      <c r="B75" s="2"/>
      <c r="C75" t="s">
        <v>47</v>
      </c>
    </row>
    <row r="77" spans="1:4" x14ac:dyDescent="0.3">
      <c r="A77" t="s">
        <v>70</v>
      </c>
    </row>
    <row r="78" spans="1:4" x14ac:dyDescent="0.3">
      <c r="A78" t="s">
        <v>56</v>
      </c>
      <c r="B78">
        <v>4.1870000000000003</v>
      </c>
      <c r="C78" t="s">
        <v>49</v>
      </c>
    </row>
    <row r="79" spans="1:4" x14ac:dyDescent="0.3">
      <c r="A79" t="s">
        <v>61</v>
      </c>
      <c r="B79">
        <v>75</v>
      </c>
      <c r="C79" t="s">
        <v>4</v>
      </c>
    </row>
    <row r="80" spans="1:4" x14ac:dyDescent="0.3">
      <c r="A80" t="s">
        <v>30</v>
      </c>
      <c r="B80">
        <v>65</v>
      </c>
      <c r="C80" t="s">
        <v>4</v>
      </c>
    </row>
    <row r="81" spans="1:3" x14ac:dyDescent="0.3">
      <c r="A81" t="s">
        <v>60</v>
      </c>
      <c r="B81" s="4"/>
      <c r="C81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Estivo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MANZAN MARCO</cp:lastModifiedBy>
  <dcterms:created xsi:type="dcterms:W3CDTF">2022-04-01T08:19:27Z</dcterms:created>
  <dcterms:modified xsi:type="dcterms:W3CDTF">2025-10-16T10:55:10Z</dcterms:modified>
</cp:coreProperties>
</file>