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5" i="1" l="1"/>
  <c r="F3" i="1"/>
  <c r="F4" i="1"/>
  <c r="F2" i="1"/>
  <c r="F9" i="1" s="1"/>
  <c r="F10" i="1" s="1"/>
  <c r="F11" i="1" s="1"/>
  <c r="F12" i="1" s="1"/>
  <c r="B12" i="1"/>
  <c r="B5" i="1"/>
  <c r="B11" i="1"/>
  <c r="B10" i="1"/>
  <c r="B9" i="1"/>
  <c r="B4" i="1"/>
  <c r="B3" i="1"/>
  <c r="B2" i="1"/>
</calcChain>
</file>

<file path=xl/sharedStrings.xml><?xml version="1.0" encoding="utf-8"?>
<sst xmlns="http://schemas.openxmlformats.org/spreadsheetml/2006/main" count="34" uniqueCount="13">
  <si>
    <t>°C</t>
  </si>
  <si>
    <t>f</t>
  </si>
  <si>
    <t>-</t>
  </si>
  <si>
    <r>
      <t>f</t>
    </r>
    <r>
      <rPr>
        <vertAlign val="subscript"/>
        <sz val="11"/>
        <color theme="1"/>
        <rFont val="Calibri"/>
        <family val="2"/>
        <scheme val="minor"/>
      </rPr>
      <t>max</t>
    </r>
  </si>
  <si>
    <r>
      <t>p</t>
    </r>
    <r>
      <rPr>
        <vertAlign val="subscript"/>
        <sz val="11"/>
        <color theme="1"/>
        <rFont val="Calibri"/>
        <family val="2"/>
        <scheme val="minor"/>
      </rPr>
      <t>vap</t>
    </r>
  </si>
  <si>
    <r>
      <t>p</t>
    </r>
    <r>
      <rPr>
        <vertAlign val="subscript"/>
        <sz val="11"/>
        <color theme="1"/>
        <rFont val="Calibri"/>
        <family val="2"/>
        <scheme val="minor"/>
      </rPr>
      <t>sat</t>
    </r>
  </si>
  <si>
    <t>Pa</t>
  </si>
  <si>
    <r>
      <t>t</t>
    </r>
    <r>
      <rPr>
        <vertAlign val="subscript"/>
        <sz val="11"/>
        <color theme="1"/>
        <rFont val="Calibri"/>
        <family val="2"/>
        <scheme val="minor"/>
      </rPr>
      <t>s,min</t>
    </r>
  </si>
  <si>
    <r>
      <t>f</t>
    </r>
    <r>
      <rPr>
        <vertAlign val="subscript"/>
        <sz val="11"/>
        <color theme="1"/>
        <rFont val="Calibri"/>
        <family val="2"/>
        <scheme val="minor"/>
      </rPr>
      <t>Rsi,min</t>
    </r>
  </si>
  <si>
    <r>
      <t>t</t>
    </r>
    <r>
      <rPr>
        <vertAlign val="subscript"/>
        <sz val="11"/>
        <color theme="1"/>
        <rFont val="Calibri"/>
        <family val="2"/>
        <scheme val="minor"/>
      </rPr>
      <t>est</t>
    </r>
  </si>
  <si>
    <r>
      <t>t</t>
    </r>
    <r>
      <rPr>
        <vertAlign val="subscript"/>
        <sz val="11"/>
        <color theme="1"/>
        <rFont val="Calibri"/>
        <family val="2"/>
        <scheme val="minor"/>
      </rPr>
      <t>int</t>
    </r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</si>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</sst>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K14" sqref="K14"/>
    </sheetView>
  </sheetViews>
  <sheetFormatPr defaultRowHeight="14.4" x14ac:dyDescent="0.3"/>
  <cols>
    <col min="1" max="1" width="8.88671875" style="1"/>
  </cols>
  <sheetData>
    <row r="1" spans="1:7" x14ac:dyDescent="0.3">
      <c r="A1" s="6" t="s">
        <v>11</v>
      </c>
      <c r="B1" s="6"/>
      <c r="C1" s="6"/>
      <c r="E1" s="6" t="s">
        <v>12</v>
      </c>
      <c r="F1" s="6"/>
      <c r="G1" s="6"/>
    </row>
    <row r="2" spans="1:7" ht="15.6" x14ac:dyDescent="0.35">
      <c r="A2" s="1" t="s">
        <v>10</v>
      </c>
      <c r="B2">
        <f>20</f>
        <v>20</v>
      </c>
      <c r="C2" t="s">
        <v>0</v>
      </c>
      <c r="E2" s="1" t="s">
        <v>10</v>
      </c>
      <c r="F2">
        <f>20</f>
        <v>20</v>
      </c>
      <c r="G2" t="s">
        <v>0</v>
      </c>
    </row>
    <row r="3" spans="1:7" x14ac:dyDescent="0.3">
      <c r="A3" s="2" t="s">
        <v>1</v>
      </c>
      <c r="B3" s="4">
        <f>0.65</f>
        <v>0.65</v>
      </c>
      <c r="C3" t="s">
        <v>2</v>
      </c>
      <c r="E3" s="2" t="s">
        <v>1</v>
      </c>
      <c r="F3" s="4">
        <f>0.7</f>
        <v>0.7</v>
      </c>
      <c r="G3" t="s">
        <v>2</v>
      </c>
    </row>
    <row r="4" spans="1:7" ht="15.6" x14ac:dyDescent="0.35">
      <c r="A4" s="2" t="s">
        <v>3</v>
      </c>
      <c r="B4" s="4">
        <f>1</f>
        <v>1</v>
      </c>
      <c r="C4" t="s">
        <v>2</v>
      </c>
      <c r="E4" s="2" t="s">
        <v>3</v>
      </c>
      <c r="F4" s="4">
        <f>1</f>
        <v>1</v>
      </c>
      <c r="G4" t="s">
        <v>2</v>
      </c>
    </row>
    <row r="5" spans="1:7" ht="15.6" x14ac:dyDescent="0.35">
      <c r="A5" s="1" t="s">
        <v>9</v>
      </c>
      <c r="B5">
        <f>2</f>
        <v>2</v>
      </c>
      <c r="C5" t="s">
        <v>0</v>
      </c>
      <c r="E5" s="1" t="s">
        <v>9</v>
      </c>
      <c r="F5">
        <f>-3</f>
        <v>-3</v>
      </c>
      <c r="G5" t="s">
        <v>0</v>
      </c>
    </row>
    <row r="6" spans="1:7" x14ac:dyDescent="0.3">
      <c r="E6" s="1"/>
    </row>
    <row r="7" spans="1:7" x14ac:dyDescent="0.3">
      <c r="E7" s="1"/>
    </row>
    <row r="8" spans="1:7" x14ac:dyDescent="0.3">
      <c r="E8" s="1"/>
    </row>
    <row r="9" spans="1:7" ht="15.6" x14ac:dyDescent="0.35">
      <c r="A9" s="1" t="s">
        <v>5</v>
      </c>
      <c r="B9" s="5">
        <f>611*EXP(17.3*B2/(237+B2))</f>
        <v>2348.1908535933267</v>
      </c>
      <c r="C9" t="s">
        <v>6</v>
      </c>
      <c r="E9" s="1" t="s">
        <v>5</v>
      </c>
      <c r="F9" s="5">
        <f>611*EXP(17.3*F2/(237+F2))</f>
        <v>2348.1908535933267</v>
      </c>
      <c r="G9" t="s">
        <v>6</v>
      </c>
    </row>
    <row r="10" spans="1:7" ht="15.6" x14ac:dyDescent="0.35">
      <c r="A10" s="1" t="s">
        <v>4</v>
      </c>
      <c r="B10" s="5">
        <f>B3*B9</f>
        <v>1526.3240548356623</v>
      </c>
      <c r="C10" t="s">
        <v>6</v>
      </c>
      <c r="E10" s="1" t="s">
        <v>4</v>
      </c>
      <c r="F10" s="5">
        <f>F3*F9</f>
        <v>1643.7335975153285</v>
      </c>
      <c r="G10" t="s">
        <v>6</v>
      </c>
    </row>
    <row r="11" spans="1:7" ht="15.6" x14ac:dyDescent="0.35">
      <c r="A11" s="1" t="s">
        <v>7</v>
      </c>
      <c r="B11" s="3">
        <f>237/(17.3/LN(B10/611)-1)</f>
        <v>13.242921753121504</v>
      </c>
      <c r="C11" t="s">
        <v>0</v>
      </c>
      <c r="E11" s="1" t="s">
        <v>7</v>
      </c>
      <c r="F11" s="3">
        <f>237/(17.3/LN(F10/611)-1)</f>
        <v>14.379928077158967</v>
      </c>
      <c r="G11" t="s">
        <v>0</v>
      </c>
    </row>
    <row r="12" spans="1:7" ht="15.6" x14ac:dyDescent="0.35">
      <c r="A12" s="1" t="s">
        <v>8</v>
      </c>
      <c r="B12" s="4">
        <f>(B11-B5)/(B2-B5)</f>
        <v>0.62460676406230575</v>
      </c>
      <c r="C12" t="s">
        <v>2</v>
      </c>
      <c r="E12" s="1" t="s">
        <v>8</v>
      </c>
      <c r="F12" s="4">
        <f>(F11-F5)/(F2-F5)</f>
        <v>0.75564904683299849</v>
      </c>
      <c r="G12" t="s">
        <v>2</v>
      </c>
    </row>
  </sheetData>
  <mergeCells count="2">
    <mergeCell ref="A1:C1"/>
    <mergeCell ref="E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riki</cp:lastModifiedBy>
  <dcterms:created xsi:type="dcterms:W3CDTF">2025-05-12T08:58:49Z</dcterms:created>
  <dcterms:modified xsi:type="dcterms:W3CDTF">2025-05-12T10:34:41Z</dcterms:modified>
</cp:coreProperties>
</file>