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2" i="1" l="1"/>
  <c r="C18" i="1"/>
  <c r="C22" i="1"/>
  <c r="C4" i="1"/>
  <c r="C21" i="1" l="1"/>
  <c r="C24" i="1"/>
  <c r="C25" i="1" s="1"/>
  <c r="C26" i="1"/>
  <c r="C20" i="1"/>
  <c r="C19" i="1"/>
  <c r="C5" i="1"/>
  <c r="C3" i="1"/>
  <c r="C27" i="1" l="1"/>
  <c r="E3" i="1"/>
  <c r="E2" i="1"/>
  <c r="C9" i="1" l="1"/>
  <c r="C10" i="1" l="1"/>
  <c r="C11" i="1" s="1"/>
  <c r="C12" i="1" s="1"/>
  <c r="C13" i="1"/>
  <c r="C14" i="1" s="1"/>
  <c r="C15" i="1" s="1"/>
</calcChain>
</file>

<file path=xl/sharedStrings.xml><?xml version="1.0" encoding="utf-8"?>
<sst xmlns="http://schemas.openxmlformats.org/spreadsheetml/2006/main" count="44" uniqueCount="25">
  <si>
    <t>°C</t>
  </si>
  <si>
    <t>L</t>
  </si>
  <si>
    <t>Tint</t>
  </si>
  <si>
    <t>K</t>
  </si>
  <si>
    <t>Test</t>
  </si>
  <si>
    <t>-</t>
  </si>
  <si>
    <t>kW</t>
  </si>
  <si>
    <t>eta</t>
  </si>
  <si>
    <t>Qout</t>
  </si>
  <si>
    <t>Provetta 1</t>
  </si>
  <si>
    <t>Provetta 2</t>
  </si>
  <si>
    <t>psat,s</t>
  </si>
  <si>
    <t>Pa</t>
  </si>
  <si>
    <t>psat,int</t>
  </si>
  <si>
    <t>Qin</t>
  </si>
  <si>
    <t>COPf,max</t>
  </si>
  <si>
    <t>COPeff</t>
  </si>
  <si>
    <t>U</t>
  </si>
  <si>
    <t>W/(m2K)</t>
  </si>
  <si>
    <t>q"x</t>
  </si>
  <si>
    <t>W/m2</t>
  </si>
  <si>
    <t>f</t>
  </si>
  <si>
    <t>pvap,int</t>
  </si>
  <si>
    <t>Ts,est</t>
  </si>
  <si>
    <t>Ts,int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</si>
</sst>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E+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color rgb="FF1F1F1F"/>
      <name val="Arial"/>
      <family val="2"/>
    </font>
    <font>
      <sz val="11"/>
      <color theme="1"/>
      <name val="Symbol"/>
      <family val="1"/>
      <charset val="2"/>
    </font>
    <font>
      <sz val="10"/>
      <color rgb="FF001D35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0" fillId="0" borderId="0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left"/>
    </xf>
    <xf numFmtId="165" fontId="0" fillId="0" borderId="0" xfId="0" applyNumberFormat="1" applyBorder="1"/>
    <xf numFmtId="0" fontId="0" fillId="0" borderId="0" xfId="0" applyFill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right"/>
    </xf>
    <xf numFmtId="1" fontId="0" fillId="0" borderId="0" xfId="0" applyNumberFormat="1" applyBorder="1"/>
    <xf numFmtId="165" fontId="0" fillId="0" borderId="1" xfId="0" applyNumberFormat="1" applyBorder="1"/>
    <xf numFmtId="0" fontId="0" fillId="0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C3" sqref="C3"/>
    </sheetView>
  </sheetViews>
  <sheetFormatPr defaultRowHeight="14.4" x14ac:dyDescent="0.3"/>
  <cols>
    <col min="2" max="2" width="11" style="1" customWidth="1"/>
    <col min="3" max="3" width="9.5546875" bestFit="1" customWidth="1"/>
    <col min="5" max="5" width="9.5546875" bestFit="1" customWidth="1"/>
  </cols>
  <sheetData>
    <row r="1" spans="1:8" x14ac:dyDescent="0.3">
      <c r="B1" s="13" t="s">
        <v>9</v>
      </c>
      <c r="C1" s="14"/>
      <c r="D1" s="14"/>
      <c r="E1" s="14"/>
      <c r="F1" s="14"/>
    </row>
    <row r="2" spans="1:8" x14ac:dyDescent="0.3">
      <c r="B2" s="3" t="s">
        <v>2</v>
      </c>
      <c r="C2" s="2">
        <f>20</f>
        <v>20</v>
      </c>
      <c r="D2" s="2" t="s">
        <v>0</v>
      </c>
      <c r="E2" s="2">
        <f>C2+273.15</f>
        <v>293.14999999999998</v>
      </c>
      <c r="F2" s="10" t="s">
        <v>3</v>
      </c>
      <c r="G2" s="2"/>
      <c r="H2" s="2"/>
    </row>
    <row r="3" spans="1:8" x14ac:dyDescent="0.3">
      <c r="B3" s="4" t="s">
        <v>4</v>
      </c>
      <c r="C3" s="2">
        <f>35</f>
        <v>35</v>
      </c>
      <c r="D3" s="2" t="s">
        <v>0</v>
      </c>
      <c r="E3" s="2">
        <f>C3+273.15</f>
        <v>308.14999999999998</v>
      </c>
      <c r="F3" s="10" t="s">
        <v>3</v>
      </c>
      <c r="G3" s="2"/>
      <c r="H3" s="2"/>
    </row>
    <row r="4" spans="1:8" x14ac:dyDescent="0.3">
      <c r="B4" s="4" t="s">
        <v>14</v>
      </c>
      <c r="C4" s="2">
        <f>3</f>
        <v>3</v>
      </c>
      <c r="D4" s="2" t="s">
        <v>6</v>
      </c>
      <c r="E4" s="2"/>
      <c r="F4" s="10"/>
      <c r="G4" s="2"/>
      <c r="H4" s="2"/>
    </row>
    <row r="5" spans="1:8" x14ac:dyDescent="0.3">
      <c r="B5" s="4" t="s">
        <v>7</v>
      </c>
      <c r="C5" s="2">
        <f>0.1</f>
        <v>0.1</v>
      </c>
      <c r="D5" s="12" t="s">
        <v>5</v>
      </c>
      <c r="E5" s="2"/>
      <c r="F5" s="10"/>
      <c r="G5" s="2"/>
      <c r="H5" s="2"/>
    </row>
    <row r="6" spans="1:8" x14ac:dyDescent="0.3">
      <c r="B6" s="6"/>
      <c r="C6" s="2"/>
      <c r="D6" s="2"/>
      <c r="E6" s="2"/>
      <c r="F6" s="4"/>
      <c r="G6" s="2"/>
      <c r="H6" s="2"/>
    </row>
    <row r="7" spans="1:8" x14ac:dyDescent="0.3">
      <c r="B7" s="6"/>
      <c r="C7" s="2"/>
      <c r="D7" s="2"/>
      <c r="E7" s="2"/>
      <c r="F7" s="4"/>
      <c r="G7" s="2"/>
      <c r="H7" s="2"/>
    </row>
    <row r="8" spans="1:8" x14ac:dyDescent="0.3">
      <c r="B8" s="6"/>
      <c r="C8" s="2"/>
      <c r="D8" s="2"/>
      <c r="E8" s="2"/>
      <c r="F8" s="4"/>
      <c r="G8" s="2"/>
      <c r="H8" s="2"/>
    </row>
    <row r="9" spans="1:8" x14ac:dyDescent="0.3">
      <c r="A9" s="14">
        <v>1</v>
      </c>
      <c r="B9" s="13" t="s">
        <v>15</v>
      </c>
      <c r="C9" s="17">
        <f>E2/(E3-E2)</f>
        <v>19.543333333333333</v>
      </c>
      <c r="D9" s="14" t="s">
        <v>5</v>
      </c>
      <c r="E9" s="2"/>
      <c r="F9" s="4"/>
      <c r="G9" s="2"/>
      <c r="H9" s="2"/>
    </row>
    <row r="10" spans="1:8" x14ac:dyDescent="0.3">
      <c r="A10">
        <v>2</v>
      </c>
      <c r="B10" s="4" t="s">
        <v>16</v>
      </c>
      <c r="C10" s="11">
        <f>C9</f>
        <v>19.543333333333333</v>
      </c>
      <c r="D10" s="12" t="s">
        <v>5</v>
      </c>
      <c r="E10" s="11"/>
      <c r="F10" s="2"/>
      <c r="G10" s="2"/>
      <c r="H10" s="2"/>
    </row>
    <row r="11" spans="1:8" x14ac:dyDescent="0.3">
      <c r="B11" s="4" t="s">
        <v>1</v>
      </c>
      <c r="C11" s="9">
        <f>C4/C10</f>
        <v>0.15350503155381204</v>
      </c>
      <c r="D11" s="12" t="s">
        <v>6</v>
      </c>
      <c r="E11" s="11"/>
      <c r="F11" s="2"/>
      <c r="G11" s="2"/>
      <c r="H11" s="2"/>
    </row>
    <row r="12" spans="1:8" x14ac:dyDescent="0.3">
      <c r="A12" s="14"/>
      <c r="B12" s="13" t="s">
        <v>8</v>
      </c>
      <c r="C12" s="17">
        <f>C11+C4</f>
        <v>3.153505031553812</v>
      </c>
      <c r="D12" s="18" t="s">
        <v>6</v>
      </c>
      <c r="E12" s="11"/>
      <c r="F12" s="2"/>
      <c r="G12" s="2"/>
      <c r="H12" s="2"/>
    </row>
    <row r="13" spans="1:8" x14ac:dyDescent="0.3">
      <c r="A13">
        <v>3</v>
      </c>
      <c r="B13" s="4" t="s">
        <v>16</v>
      </c>
      <c r="C13" s="9">
        <f>C5*C9</f>
        <v>1.9543333333333335</v>
      </c>
      <c r="D13" s="12" t="s">
        <v>5</v>
      </c>
      <c r="E13" s="11"/>
      <c r="F13" s="2"/>
      <c r="G13" s="2"/>
      <c r="H13" s="2"/>
    </row>
    <row r="14" spans="1:8" x14ac:dyDescent="0.3">
      <c r="B14" s="4" t="s">
        <v>1</v>
      </c>
      <c r="C14" s="11">
        <f>C4/C13</f>
        <v>1.5350503155381203</v>
      </c>
      <c r="D14" s="12" t="s">
        <v>6</v>
      </c>
      <c r="E14" s="2"/>
      <c r="F14" s="6"/>
      <c r="G14" s="2"/>
      <c r="H14" s="2"/>
    </row>
    <row r="15" spans="1:8" x14ac:dyDescent="0.3">
      <c r="B15" s="13" t="s">
        <v>8</v>
      </c>
      <c r="C15" s="17">
        <f>C14+C4</f>
        <v>4.5350503155381201</v>
      </c>
      <c r="D15" s="18" t="s">
        <v>6</v>
      </c>
      <c r="E15" s="2"/>
      <c r="F15" s="6"/>
      <c r="G15" s="2"/>
      <c r="H15" s="2"/>
    </row>
    <row r="16" spans="1:8" x14ac:dyDescent="0.3">
      <c r="B16" s="4"/>
      <c r="C16" s="2"/>
      <c r="D16" s="2"/>
      <c r="E16" s="2"/>
      <c r="F16" s="4"/>
      <c r="G16" s="2"/>
      <c r="H16" s="2"/>
    </row>
    <row r="17" spans="2:8" x14ac:dyDescent="0.3">
      <c r="B17" s="15" t="s">
        <v>10</v>
      </c>
      <c r="C17" s="14"/>
      <c r="D17" s="14"/>
      <c r="E17" s="14"/>
      <c r="F17" s="15"/>
      <c r="G17" s="2"/>
      <c r="H17" s="2"/>
    </row>
    <row r="18" spans="2:8" x14ac:dyDescent="0.3">
      <c r="B18" s="4" t="s">
        <v>23</v>
      </c>
      <c r="C18" s="16">
        <f>3</f>
        <v>3</v>
      </c>
      <c r="D18" s="12" t="s">
        <v>0</v>
      </c>
      <c r="E18" s="2"/>
      <c r="F18" s="4"/>
      <c r="G18" s="8"/>
      <c r="H18" s="2"/>
    </row>
    <row r="19" spans="2:8" x14ac:dyDescent="0.3">
      <c r="B19" s="4" t="s">
        <v>17</v>
      </c>
      <c r="C19" s="9">
        <f>0.4</f>
        <v>0.4</v>
      </c>
      <c r="D19" s="12" t="s">
        <v>18</v>
      </c>
      <c r="E19" s="2"/>
      <c r="F19" s="4"/>
      <c r="G19" s="8"/>
      <c r="H19" s="2"/>
    </row>
    <row r="20" spans="2:8" x14ac:dyDescent="0.3">
      <c r="B20" s="4" t="s">
        <v>19</v>
      </c>
      <c r="C20" s="9">
        <f>5</f>
        <v>5</v>
      </c>
      <c r="D20" s="12" t="s">
        <v>20</v>
      </c>
      <c r="E20" s="2"/>
      <c r="F20" s="4"/>
      <c r="G20" s="9"/>
      <c r="H20" s="2"/>
    </row>
    <row r="21" spans="2:8" x14ac:dyDescent="0.3">
      <c r="B21" s="4" t="s">
        <v>2</v>
      </c>
      <c r="C21" s="16">
        <f>20</f>
        <v>20</v>
      </c>
      <c r="D21" s="12" t="s">
        <v>0</v>
      </c>
      <c r="E21" s="2"/>
      <c r="F21" s="4"/>
      <c r="G21" s="9"/>
      <c r="H21" s="2"/>
    </row>
    <row r="22" spans="2:8" x14ac:dyDescent="0.3">
      <c r="B22" s="5" t="s">
        <v>21</v>
      </c>
      <c r="C22" s="9">
        <f>0.7</f>
        <v>0.7</v>
      </c>
      <c r="D22" s="12" t="s">
        <v>5</v>
      </c>
      <c r="E22" s="2"/>
      <c r="F22" s="4"/>
      <c r="G22" s="9"/>
      <c r="H22" s="2"/>
    </row>
    <row r="23" spans="2:8" x14ac:dyDescent="0.3">
      <c r="B23" s="4"/>
      <c r="C23" s="9"/>
      <c r="D23" s="12"/>
      <c r="E23" s="2"/>
      <c r="F23" s="4"/>
      <c r="G23" s="9"/>
      <c r="H23" s="2"/>
    </row>
    <row r="24" spans="2:8" x14ac:dyDescent="0.3">
      <c r="B24" s="4" t="s">
        <v>24</v>
      </c>
      <c r="C24" s="11">
        <f>C18+C20/C19</f>
        <v>15.5</v>
      </c>
      <c r="D24" s="12" t="s">
        <v>0</v>
      </c>
      <c r="E24" s="2"/>
      <c r="F24" s="4"/>
      <c r="G24" s="9"/>
      <c r="H24" s="2"/>
    </row>
    <row r="25" spans="2:8" x14ac:dyDescent="0.3">
      <c r="B25" s="4" t="s">
        <v>11</v>
      </c>
      <c r="C25" s="16">
        <f>611*EXP(17.3*C24/(237+C24))</f>
        <v>1767.0683574904876</v>
      </c>
      <c r="D25" s="12" t="s">
        <v>12</v>
      </c>
      <c r="E25" s="2"/>
      <c r="F25" s="4"/>
      <c r="G25" s="2"/>
      <c r="H25" s="2"/>
    </row>
    <row r="26" spans="2:8" x14ac:dyDescent="0.3">
      <c r="B26" s="4" t="s">
        <v>13</v>
      </c>
      <c r="C26" s="16">
        <f>611*EXP(17.3*C21/(237+C21))</f>
        <v>2348.1908535933267</v>
      </c>
      <c r="D26" s="12" t="s">
        <v>12</v>
      </c>
      <c r="E26" s="2"/>
      <c r="F26" s="4"/>
      <c r="G26" s="2"/>
      <c r="H26" s="2"/>
    </row>
    <row r="27" spans="2:8" x14ac:dyDescent="0.3">
      <c r="B27" s="4" t="s">
        <v>22</v>
      </c>
      <c r="C27" s="16">
        <f>C26*C22</f>
        <v>1643.7335975153285</v>
      </c>
      <c r="D27" s="12" t="s">
        <v>12</v>
      </c>
      <c r="E27" s="2"/>
      <c r="F27" s="4"/>
      <c r="G27" s="2"/>
      <c r="H27" s="2"/>
    </row>
    <row r="28" spans="2:8" x14ac:dyDescent="0.3">
      <c r="B28" s="5"/>
      <c r="C28" s="9"/>
      <c r="D28" s="12"/>
      <c r="E28" s="2"/>
      <c r="F28" s="4"/>
      <c r="G28" s="2"/>
      <c r="H28" s="2"/>
    </row>
    <row r="29" spans="2:8" x14ac:dyDescent="0.3">
      <c r="B29" s="4"/>
      <c r="C29" s="2"/>
      <c r="D29" s="2"/>
      <c r="E29" s="2"/>
      <c r="F29" s="4"/>
      <c r="G29" s="2"/>
      <c r="H29" s="2"/>
    </row>
    <row r="30" spans="2:8" x14ac:dyDescent="0.3">
      <c r="B30" s="4"/>
      <c r="C30" s="2"/>
      <c r="D30" s="2"/>
      <c r="E30" s="2"/>
      <c r="F30" s="4"/>
      <c r="G30" s="2"/>
      <c r="H30" s="2"/>
    </row>
    <row r="31" spans="2:8" x14ac:dyDescent="0.3">
      <c r="B31" s="4"/>
      <c r="C31" s="2"/>
      <c r="D31" s="2"/>
      <c r="E31" s="2"/>
      <c r="F31" s="4"/>
      <c r="G31" s="2"/>
      <c r="H31" s="2"/>
    </row>
    <row r="32" spans="2:8" x14ac:dyDescent="0.3">
      <c r="B32" s="7"/>
      <c r="C32" s="2"/>
      <c r="D32" s="2"/>
      <c r="E32" s="2"/>
      <c r="F32" s="7"/>
      <c r="G32" s="2"/>
      <c r="H32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riki</cp:lastModifiedBy>
  <cp:lastPrinted>2025-09-02T15:51:53Z</cp:lastPrinted>
  <dcterms:created xsi:type="dcterms:W3CDTF">2025-04-10T16:21:05Z</dcterms:created>
  <dcterms:modified xsi:type="dcterms:W3CDTF">2025-09-17T10:06:17Z</dcterms:modified>
</cp:coreProperties>
</file>