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421EF526-653E-0A46-B0D7-2B224526A9AE}" xr6:coauthVersionLast="47" xr6:coauthVersionMax="47" xr10:uidLastSave="{00000000-0000-0000-0000-000000000000}"/>
  <bookViews>
    <workbookView xWindow="0" yWindow="500" windowWidth="35840" windowHeight="19560" tabRatio="704" xr2:uid="{00000000-000D-0000-FFFF-FFFF00000000}"/>
  </bookViews>
  <sheets>
    <sheet name="Tab 0" sheetId="8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85" l="1"/>
  <c r="C40" i="85"/>
  <c r="D40" i="85"/>
  <c r="B40" i="85"/>
  <c r="E25" i="85"/>
  <c r="C20" i="85"/>
  <c r="C22" i="85" s="1"/>
  <c r="B24" i="85"/>
  <c r="B20" i="85" s="1"/>
  <c r="B21" i="85" s="1"/>
  <c r="B30" i="85"/>
  <c r="C55" i="85"/>
  <c r="D55" i="85"/>
  <c r="B55" i="85"/>
  <c r="D20" i="85"/>
  <c r="D22" i="85"/>
  <c r="B38" i="85"/>
  <c r="E43" i="85"/>
  <c r="C24" i="85"/>
  <c r="C43" i="85" s="1"/>
  <c r="E38" i="85"/>
  <c r="E44" i="85" s="1"/>
  <c r="C28" i="85" l="1"/>
  <c r="C30" i="85" s="1"/>
  <c r="D24" i="85"/>
  <c r="G20" i="85"/>
  <c r="G21" i="85" s="1"/>
  <c r="D26" i="85"/>
  <c r="B43" i="85"/>
  <c r="B29" i="85"/>
  <c r="B44" i="85"/>
  <c r="C44" i="85"/>
  <c r="C26" i="85"/>
  <c r="C29" i="85" l="1"/>
  <c r="D25" i="85"/>
  <c r="D29" i="85"/>
  <c r="D43" i="85"/>
  <c r="D44" i="85"/>
</calcChain>
</file>

<file path=xl/sharedStrings.xml><?xml version="1.0" encoding="utf-8"?>
<sst xmlns="http://schemas.openxmlformats.org/spreadsheetml/2006/main" count="44" uniqueCount="36">
  <si>
    <t>Totale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</si>
  <si>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</si>
  <si>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</si>
  <si>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</si>
  <si>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</si>
  <si>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</si>
  <si>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</si>
  <si>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</si>
  <si>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</si>
  <si>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</si>
  <si>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</si>
  <si>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</si>
  <si>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</si>
  <si>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</si>
  <si>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</si>
  <si>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</si>
  <si>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</si>
  <si>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</si>
  <si>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</si>
  <si>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</si>
  <si>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</si>
  <si>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</si>
  <si>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</si>
  <si>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</si>
  <si>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</si>
  <si>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</si>
  <si>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</si>
  <si>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</si>
  <si>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</si>
  <si>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</si>
  <si>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</si>
  <si>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</si>
  <si>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</si>
  <si>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Prezzo medio</t>
  </si>
  <si>
    <t>Prezzo medio mix</t>
  </si>
  <si>
    <t>Tabella 0 - Dati necessari per sviluppo successivo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</si>
</sst>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</numFmts>
  <fonts count="7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vertical="center"/>
    </xf>
    <xf numFmtId="9" fontId="4" fillId="2" borderId="6" xfId="0" applyNumberFormat="1" applyFont="1" applyFill="1" applyBorder="1" applyAlignment="1">
      <alignment horizontal="center" vertical="center"/>
    </xf>
    <xf numFmtId="168" fontId="4" fillId="0" borderId="6" xfId="0" applyNumberFormat="1" applyFont="1" applyBorder="1" applyAlignment="1">
      <alignment vertical="center"/>
    </xf>
    <xf numFmtId="168" fontId="4" fillId="2" borderId="6" xfId="0" applyNumberFormat="1" applyFont="1" applyFill="1" applyBorder="1" applyAlignment="1">
      <alignment vertical="center"/>
    </xf>
    <xf numFmtId="9" fontId="4" fillId="0" borderId="6" xfId="0" applyNumberFormat="1" applyFont="1" applyFill="1" applyBorder="1" applyAlignment="1">
      <alignment horizontal="center" vertical="center"/>
    </xf>
    <xf numFmtId="168" fontId="4" fillId="2" borderId="6" xfId="5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9" fontId="4" fillId="0" borderId="0" xfId="4" applyFont="1" applyAlignment="1">
      <alignment horizontal="center" vertical="center"/>
    </xf>
    <xf numFmtId="9" fontId="4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9" fontId="4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8" fontId="4" fillId="0" borderId="6" xfId="0" applyNumberFormat="1" applyFont="1" applyFill="1" applyBorder="1" applyAlignment="1">
      <alignment vertical="center"/>
    </xf>
    <xf numFmtId="9" fontId="4" fillId="2" borderId="4" xfId="0" applyNumberFormat="1" applyFont="1" applyFill="1" applyBorder="1" applyAlignment="1">
      <alignment horizontal="center" vertical="center"/>
    </xf>
    <xf numFmtId="9" fontId="4" fillId="2" borderId="12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9" fontId="4" fillId="2" borderId="11" xfId="0" applyNumberFormat="1" applyFont="1" applyFill="1" applyBorder="1" applyAlignment="1">
      <alignment horizontal="center" vertical="center"/>
    </xf>
    <xf numFmtId="168" fontId="4" fillId="0" borderId="14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9" fontId="4" fillId="0" borderId="6" xfId="4" applyFont="1" applyBorder="1" applyAlignment="1">
      <alignment horizontal="center" vertical="center"/>
    </xf>
    <xf numFmtId="165" fontId="4" fillId="2" borderId="6" xfId="2" applyNumberFormat="1" applyFont="1" applyFill="1" applyBorder="1" applyAlignment="1">
      <alignment vertical="center"/>
    </xf>
    <xf numFmtId="165" fontId="4" fillId="2" borderId="6" xfId="2" applyNumberFormat="1" applyFont="1" applyFill="1" applyBorder="1" applyAlignment="1">
      <alignment horizontal="center" vertical="center"/>
    </xf>
    <xf numFmtId="164" fontId="4" fillId="0" borderId="6" xfId="5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65" fontId="4" fillId="0" borderId="6" xfId="2" applyNumberFormat="1" applyFont="1" applyBorder="1" applyAlignment="1">
      <alignment vertical="center"/>
    </xf>
    <xf numFmtId="165" fontId="4" fillId="0" borderId="6" xfId="2" applyNumberFormat="1" applyFont="1" applyBorder="1" applyAlignment="1">
      <alignment horizontal="center" vertical="center"/>
    </xf>
    <xf numFmtId="9" fontId="4" fillId="2" borderId="6" xfId="4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4" fillId="2" borderId="6" xfId="5" applyFont="1" applyFill="1" applyBorder="1" applyAlignment="1">
      <alignment horizontal="center" vertical="center"/>
    </xf>
    <xf numFmtId="9" fontId="4" fillId="0" borderId="6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0"/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H55"/>
  <sheetViews>
    <sheetView tabSelected="1" zoomScale="200" zoomScaleNormal="200" workbookViewId="0">
      <selection activeCell="E24" sqref="E24"/>
    </sheetView>
  </sheetViews>
  <sheetFormatPr baseColWidth="10" defaultRowHeight="16" x14ac:dyDescent="0.15"/>
  <cols>
    <col min="1" max="1" width="38.1640625" style="1" customWidth="1"/>
    <col min="2" max="2" width="12.33203125" style="1" customWidth="1"/>
    <col min="3" max="3" width="14.83203125" style="1" customWidth="1"/>
    <col min="4" max="4" width="13.33203125" style="1" customWidth="1"/>
    <col min="5" max="5" width="14.6640625" style="1" customWidth="1"/>
    <col min="6" max="6" width="2.5" style="1" customWidth="1"/>
    <col min="7" max="7" width="13.33203125" style="1" customWidth="1"/>
    <col min="8" max="8" width="12.33203125" style="1" bestFit="1" customWidth="1" collapsed="1"/>
    <col min="9" max="12" width="10.83203125" style="1"/>
    <col min="13" max="13" width="12.33203125" style="1" bestFit="1" customWidth="1"/>
    <col min="14" max="16384" width="10.83203125" style="1"/>
  </cols>
  <sheetData>
    <row r="2" spans="1:5" x14ac:dyDescent="0.15">
      <c r="A2" s="1" t="s">
        <v>35</v>
      </c>
    </row>
    <row r="4" spans="1:5" x14ac:dyDescent="0.15">
      <c r="A4" s="29" t="s">
        <v>11</v>
      </c>
    </row>
    <row r="6" spans="1:5" x14ac:dyDescent="0.15">
      <c r="A6" s="29" t="s">
        <v>12</v>
      </c>
    </row>
    <row r="8" spans="1:5" x14ac:dyDescent="0.15">
      <c r="A8" s="44"/>
      <c r="B8" s="41" t="s">
        <v>1</v>
      </c>
      <c r="C8" s="42"/>
      <c r="D8" s="43"/>
    </row>
    <row r="9" spans="1:5" x14ac:dyDescent="0.15">
      <c r="A9" s="45"/>
      <c r="B9" s="22" t="s">
        <v>16</v>
      </c>
      <c r="C9" s="16" t="s">
        <v>17</v>
      </c>
      <c r="D9" s="14" t="s">
        <v>18</v>
      </c>
    </row>
    <row r="10" spans="1:5" x14ac:dyDescent="0.15">
      <c r="A10" s="4" t="s">
        <v>13</v>
      </c>
      <c r="B10" s="18">
        <v>0.01</v>
      </c>
      <c r="C10" s="20">
        <v>-0.02</v>
      </c>
      <c r="D10" s="24">
        <v>0.05</v>
      </c>
    </row>
    <row r="11" spans="1:5" x14ac:dyDescent="0.15">
      <c r="A11" s="5" t="s">
        <v>14</v>
      </c>
      <c r="B11" s="18">
        <v>0.02</v>
      </c>
      <c r="C11" s="20">
        <v>-0.04</v>
      </c>
      <c r="D11" s="24">
        <v>0.08</v>
      </c>
    </row>
    <row r="12" spans="1:5" x14ac:dyDescent="0.15">
      <c r="A12" s="6" t="s">
        <v>15</v>
      </c>
      <c r="B12" s="27">
        <v>0.01</v>
      </c>
      <c r="C12" s="21">
        <v>-0.02</v>
      </c>
      <c r="D12" s="25">
        <v>0.03</v>
      </c>
    </row>
    <row r="14" spans="1:5" x14ac:dyDescent="0.15">
      <c r="A14" s="29" t="s">
        <v>19</v>
      </c>
    </row>
    <row r="16" spans="1:5" x14ac:dyDescent="0.15">
      <c r="B16" s="48" t="s">
        <v>20</v>
      </c>
      <c r="C16" s="49"/>
      <c r="D16" s="49"/>
      <c r="E16" s="50"/>
    </row>
    <row r="17" spans="1:7" x14ac:dyDescent="0.15">
      <c r="B17" s="41" t="s">
        <v>1</v>
      </c>
      <c r="C17" s="42"/>
      <c r="D17" s="43"/>
      <c r="E17" s="46" t="s">
        <v>0</v>
      </c>
    </row>
    <row r="18" spans="1:7" x14ac:dyDescent="0.15">
      <c r="B18" s="22" t="s">
        <v>16</v>
      </c>
      <c r="C18" s="16" t="s">
        <v>17</v>
      </c>
      <c r="D18" s="14" t="s">
        <v>18</v>
      </c>
      <c r="E18" s="47"/>
      <c r="G18" s="15" t="s">
        <v>32</v>
      </c>
    </row>
    <row r="19" spans="1:7" x14ac:dyDescent="0.15">
      <c r="B19" s="4"/>
      <c r="C19" s="4"/>
      <c r="D19" s="4"/>
      <c r="E19" s="4"/>
      <c r="G19" s="5"/>
    </row>
    <row r="20" spans="1:7" x14ac:dyDescent="0.15">
      <c r="A20" s="2" t="s">
        <v>2</v>
      </c>
      <c r="B20" s="23">
        <f>+B24/B26</f>
        <v>128140000</v>
      </c>
      <c r="C20" s="23">
        <f>$E20*C21</f>
        <v>123000000</v>
      </c>
      <c r="D20" s="23">
        <f>$E20*D21</f>
        <v>77900000</v>
      </c>
      <c r="E20" s="11">
        <v>410000000</v>
      </c>
      <c r="G20" s="28">
        <f>+E20-B20-C20-D20</f>
        <v>80960000</v>
      </c>
    </row>
    <row r="21" spans="1:7" x14ac:dyDescent="0.15">
      <c r="B21" s="30">
        <f>B20/E20</f>
        <v>0.31253658536585366</v>
      </c>
      <c r="C21" s="9">
        <v>0.3</v>
      </c>
      <c r="D21" s="9">
        <v>0.19</v>
      </c>
      <c r="E21" s="38"/>
      <c r="F21" s="19"/>
      <c r="G21" s="17">
        <f>G20/E20</f>
        <v>0.19746341463414635</v>
      </c>
    </row>
    <row r="22" spans="1:7" x14ac:dyDescent="0.15">
      <c r="A22" s="1" t="s">
        <v>3</v>
      </c>
      <c r="B22" s="31">
        <v>22111</v>
      </c>
      <c r="C22" s="35">
        <f>C20/180</f>
        <v>683333.33333333337</v>
      </c>
      <c r="D22" s="35">
        <f>ROUND(D28/D30,0)</f>
        <v>3158</v>
      </c>
      <c r="E22" s="5"/>
    </row>
    <row r="23" spans="1:7" x14ac:dyDescent="0.15">
      <c r="B23" s="5"/>
      <c r="C23" s="5"/>
      <c r="D23" s="5"/>
      <c r="E23" s="5"/>
    </row>
    <row r="24" spans="1:7" x14ac:dyDescent="0.15">
      <c r="A24" s="2" t="s">
        <v>5</v>
      </c>
      <c r="B24" s="10">
        <f>+B25*E24</f>
        <v>38442000</v>
      </c>
      <c r="C24" s="10">
        <f>C25*E24</f>
        <v>79446800</v>
      </c>
      <c r="D24" s="23">
        <f>+E24-C24-B24</f>
        <v>10251200</v>
      </c>
      <c r="E24" s="13">
        <v>128140000</v>
      </c>
    </row>
    <row r="25" spans="1:7" x14ac:dyDescent="0.15">
      <c r="A25" s="3" t="s">
        <v>21</v>
      </c>
      <c r="B25" s="9">
        <v>0.3</v>
      </c>
      <c r="C25" s="9">
        <v>0.62</v>
      </c>
      <c r="D25" s="30">
        <f>+D24/E24</f>
        <v>0.08</v>
      </c>
      <c r="E25" s="30">
        <f>+E24/E24</f>
        <v>1</v>
      </c>
    </row>
    <row r="26" spans="1:7" x14ac:dyDescent="0.15">
      <c r="A26" s="1" t="s">
        <v>4</v>
      </c>
      <c r="B26" s="9">
        <v>0.3</v>
      </c>
      <c r="C26" s="30">
        <f>C24/C20</f>
        <v>0.64590894308943092</v>
      </c>
      <c r="D26" s="12">
        <f>D24/D20</f>
        <v>0.13159435173299103</v>
      </c>
      <c r="E26" s="12">
        <f>E24/E20</f>
        <v>0.31253658536585366</v>
      </c>
    </row>
    <row r="27" spans="1:7" x14ac:dyDescent="0.15">
      <c r="B27" s="30"/>
      <c r="C27" s="30"/>
      <c r="D27" s="5"/>
      <c r="E27" s="12"/>
    </row>
    <row r="28" spans="1:7" x14ac:dyDescent="0.15">
      <c r="A28" s="1" t="s">
        <v>6</v>
      </c>
      <c r="B28" s="32">
        <v>6200</v>
      </c>
      <c r="C28" s="36">
        <f>C24/C40</f>
        <v>441371.11111111112</v>
      </c>
      <c r="D28" s="31">
        <v>600</v>
      </c>
      <c r="E28" s="12"/>
    </row>
    <row r="29" spans="1:7" x14ac:dyDescent="0.15">
      <c r="A29" s="1" t="s">
        <v>7</v>
      </c>
      <c r="B29" s="33">
        <f>+B24/B28</f>
        <v>6200.322580645161</v>
      </c>
      <c r="C29" s="33">
        <f t="shared" ref="C29:D29" si="0">+C24/C28</f>
        <v>180</v>
      </c>
      <c r="D29" s="33">
        <f t="shared" si="0"/>
        <v>17085.333333333332</v>
      </c>
      <c r="E29" s="12"/>
    </row>
    <row r="30" spans="1:7" x14ac:dyDescent="0.15">
      <c r="A30" s="1" t="s">
        <v>8</v>
      </c>
      <c r="B30" s="30">
        <f>B28/B22</f>
        <v>0.28040341911265887</v>
      </c>
      <c r="C30" s="30">
        <f>C28/C22</f>
        <v>0.64590894308943092</v>
      </c>
      <c r="D30" s="37">
        <v>0.19</v>
      </c>
      <c r="E30" s="12"/>
    </row>
    <row r="31" spans="1:7" x14ac:dyDescent="0.15">
      <c r="B31" s="30"/>
      <c r="C31" s="30"/>
      <c r="D31" s="30"/>
      <c r="E31" s="12"/>
    </row>
    <row r="32" spans="1:7" x14ac:dyDescent="0.15">
      <c r="A32" s="1" t="s">
        <v>33</v>
      </c>
      <c r="B32" s="30"/>
      <c r="C32" s="30"/>
      <c r="D32" s="30"/>
      <c r="E32" s="12"/>
    </row>
    <row r="33" spans="1:5" x14ac:dyDescent="0.15">
      <c r="A33" s="2" t="s">
        <v>10</v>
      </c>
      <c r="B33" s="39">
        <v>180</v>
      </c>
      <c r="C33" s="39">
        <v>180</v>
      </c>
      <c r="D33" s="39">
        <v>180</v>
      </c>
      <c r="E33" s="12"/>
    </row>
    <row r="34" spans="1:5" x14ac:dyDescent="0.15">
      <c r="A34" s="2" t="s">
        <v>9</v>
      </c>
      <c r="B34" s="39">
        <v>500</v>
      </c>
      <c r="C34" s="39">
        <v>500</v>
      </c>
      <c r="D34" s="39">
        <v>500</v>
      </c>
      <c r="E34" s="12"/>
    </row>
    <row r="35" spans="1:5" x14ac:dyDescent="0.15">
      <c r="B35" s="5"/>
      <c r="C35" s="5"/>
      <c r="D35" s="5"/>
      <c r="E35" s="5"/>
    </row>
    <row r="36" spans="1:5" x14ac:dyDescent="0.15">
      <c r="A36" s="1" t="s">
        <v>23</v>
      </c>
      <c r="B36" s="5"/>
      <c r="C36" s="5"/>
      <c r="D36" s="5"/>
      <c r="E36" s="5"/>
    </row>
    <row r="37" spans="1:5" x14ac:dyDescent="0.15">
      <c r="A37" s="2" t="s">
        <v>10</v>
      </c>
      <c r="B37" s="8">
        <v>0.71</v>
      </c>
      <c r="C37" s="8">
        <v>1</v>
      </c>
      <c r="D37" s="8">
        <v>0.09</v>
      </c>
      <c r="E37" s="8">
        <v>0.84</v>
      </c>
    </row>
    <row r="38" spans="1:5" x14ac:dyDescent="0.15">
      <c r="A38" s="2" t="s">
        <v>9</v>
      </c>
      <c r="B38" s="8">
        <f>1-B37</f>
        <v>0.29000000000000004</v>
      </c>
      <c r="C38" s="8">
        <v>0</v>
      </c>
      <c r="D38" s="8">
        <v>0.91</v>
      </c>
      <c r="E38" s="40">
        <f>1-E37</f>
        <v>0.16000000000000003</v>
      </c>
    </row>
    <row r="39" spans="1:5" x14ac:dyDescent="0.15">
      <c r="B39" s="30"/>
      <c r="C39" s="30"/>
      <c r="D39" s="30"/>
      <c r="E39" s="12"/>
    </row>
    <row r="40" spans="1:5" x14ac:dyDescent="0.15">
      <c r="A40" s="1" t="s">
        <v>34</v>
      </c>
      <c r="B40" s="33">
        <f>B33*B37+B34*B38</f>
        <v>272.8</v>
      </c>
      <c r="C40" s="33">
        <f t="shared" ref="C40:D40" si="1">C33*C37+C34*C38</f>
        <v>180</v>
      </c>
      <c r="D40" s="33">
        <f t="shared" si="1"/>
        <v>471.2</v>
      </c>
      <c r="E40" s="12"/>
    </row>
    <row r="41" spans="1:5" x14ac:dyDescent="0.15">
      <c r="A41" s="3"/>
      <c r="B41" s="5"/>
      <c r="C41" s="5"/>
      <c r="D41" s="5"/>
      <c r="E41" s="5"/>
    </row>
    <row r="42" spans="1:5" x14ac:dyDescent="0.15">
      <c r="A42" s="3" t="s">
        <v>24</v>
      </c>
      <c r="B42" s="5"/>
      <c r="C42" s="5"/>
      <c r="D42" s="5"/>
      <c r="E42" s="5"/>
    </row>
    <row r="43" spans="1:5" x14ac:dyDescent="0.15">
      <c r="A43" s="2" t="s">
        <v>10</v>
      </c>
      <c r="B43" s="10">
        <f t="shared" ref="B43:E44" si="2">B37*B$24</f>
        <v>27293820</v>
      </c>
      <c r="C43" s="10">
        <f t="shared" si="2"/>
        <v>79446800</v>
      </c>
      <c r="D43" s="10">
        <f t="shared" si="2"/>
        <v>922608</v>
      </c>
      <c r="E43" s="10">
        <f t="shared" si="2"/>
        <v>107637600</v>
      </c>
    </row>
    <row r="44" spans="1:5" x14ac:dyDescent="0.15">
      <c r="A44" s="2" t="s">
        <v>9</v>
      </c>
      <c r="B44" s="10">
        <f t="shared" si="2"/>
        <v>11148180.000000002</v>
      </c>
      <c r="C44" s="10">
        <f t="shared" si="2"/>
        <v>0</v>
      </c>
      <c r="D44" s="10">
        <f t="shared" si="2"/>
        <v>9328592</v>
      </c>
      <c r="E44" s="10">
        <f t="shared" si="2"/>
        <v>20502400.000000004</v>
      </c>
    </row>
    <row r="45" spans="1:5" x14ac:dyDescent="0.15">
      <c r="A45" s="3"/>
      <c r="B45" s="5"/>
      <c r="C45" s="5"/>
      <c r="D45" s="5"/>
      <c r="E45" s="5"/>
    </row>
    <row r="46" spans="1:5" x14ac:dyDescent="0.15">
      <c r="A46" s="3" t="s">
        <v>30</v>
      </c>
      <c r="B46" s="8">
        <v>0.01</v>
      </c>
      <c r="C46" s="8">
        <v>0</v>
      </c>
      <c r="D46" s="8">
        <v>0.1</v>
      </c>
      <c r="E46" s="5"/>
    </row>
    <row r="47" spans="1:5" x14ac:dyDescent="0.15">
      <c r="A47" s="1" t="s">
        <v>22</v>
      </c>
      <c r="B47" s="7">
        <v>90</v>
      </c>
      <c r="C47" s="7">
        <v>30</v>
      </c>
      <c r="D47" s="7">
        <v>150</v>
      </c>
      <c r="E47" s="5"/>
    </row>
    <row r="48" spans="1:5" x14ac:dyDescent="0.15">
      <c r="A48" s="1" t="s">
        <v>31</v>
      </c>
      <c r="B48" s="8">
        <v>0.12</v>
      </c>
      <c r="C48" s="5"/>
      <c r="D48" s="8">
        <v>0.06</v>
      </c>
      <c r="E48" s="5"/>
    </row>
    <row r="49" spans="1:5" x14ac:dyDescent="0.15">
      <c r="A49" s="3"/>
      <c r="B49" s="5"/>
      <c r="C49" s="5"/>
      <c r="D49" s="5"/>
      <c r="E49" s="5"/>
    </row>
    <row r="50" spans="1:5" x14ac:dyDescent="0.15">
      <c r="A50" s="3"/>
      <c r="B50" s="5"/>
      <c r="C50" s="5"/>
      <c r="D50" s="5"/>
      <c r="E50" s="5"/>
    </row>
    <row r="51" spans="1:5" x14ac:dyDescent="0.15">
      <c r="A51" s="3" t="s">
        <v>25</v>
      </c>
      <c r="B51" s="5"/>
      <c r="C51" s="5"/>
      <c r="D51" s="5"/>
      <c r="E51" s="5"/>
    </row>
    <row r="52" spans="1:5" x14ac:dyDescent="0.15">
      <c r="A52" s="3" t="s">
        <v>26</v>
      </c>
      <c r="B52" s="7">
        <v>50</v>
      </c>
      <c r="C52" s="7">
        <v>0</v>
      </c>
      <c r="D52" s="7">
        <v>7</v>
      </c>
      <c r="E52" s="5"/>
    </row>
    <row r="53" spans="1:5" x14ac:dyDescent="0.15">
      <c r="A53" s="3" t="s">
        <v>27</v>
      </c>
      <c r="B53" s="7">
        <v>40</v>
      </c>
      <c r="C53" s="7">
        <v>0</v>
      </c>
      <c r="D53" s="7">
        <v>2</v>
      </c>
      <c r="E53" s="5"/>
    </row>
    <row r="54" spans="1:5" x14ac:dyDescent="0.15">
      <c r="A54" s="3" t="s">
        <v>28</v>
      </c>
      <c r="B54" s="7">
        <v>25</v>
      </c>
      <c r="C54" s="7">
        <v>0</v>
      </c>
      <c r="D54" s="7">
        <v>3</v>
      </c>
      <c r="E54" s="5"/>
    </row>
    <row r="55" spans="1:5" x14ac:dyDescent="0.15">
      <c r="A55" s="26" t="s">
        <v>29</v>
      </c>
      <c r="B55" s="34">
        <f>SUM(B52:B54)</f>
        <v>115</v>
      </c>
      <c r="C55" s="34">
        <f t="shared" ref="C55:D55" si="3">SUM(C52:C54)</f>
        <v>0</v>
      </c>
      <c r="D55" s="34">
        <f t="shared" si="3"/>
        <v>12</v>
      </c>
      <c r="E55" s="6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7007851EFCF942AE4CBDCC8CDD254B" ma:contentTypeVersion="19" ma:contentTypeDescription="Creare un nuovo documento." ma:contentTypeScope="" ma:versionID="0af55ce90be9bd9eef0eedcf9903192c">
  <xsd:schema xmlns:xsd="http://www.w3.org/2001/XMLSchema" xmlns:xs="http://www.w3.org/2001/XMLSchema" xmlns:p="http://schemas.microsoft.com/office/2006/metadata/properties" xmlns:ns2="319472de-1d3c-4843-a956-f9f5cc4d2e90" xmlns:ns3="217686c3-c55b-4707-b33a-46d6e4dba578" targetNamespace="http://schemas.microsoft.com/office/2006/metadata/properties" ma:root="true" ma:fieldsID="cfda77b62831cf17bc74b4ed6303dff6" ns2:_="" ns3:_="">
    <xsd:import namespace="319472de-1d3c-4843-a956-f9f5cc4d2e90"/>
    <xsd:import namespace="217686c3-c55b-4707-b33a-46d6e4dba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9472de-1d3c-4843-a956-f9f5cc4d2e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1043bfa3-ab0e-40a1-8638-70d8e4c142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686c3-c55b-4707-b33a-46d6e4dba57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959d57-932c-4b93-9c1b-c90f76c5f68c}" ma:internalName="TaxCatchAll" ma:showField="CatchAllData" ma:web="217686c3-c55b-4707-b33a-46d6e4dba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7686c3-c55b-4707-b33a-46d6e4dba578" xsi:nil="true"/>
    <lcf76f155ced4ddcb4097134ff3c332f xmlns="319472de-1d3c-4843-a956-f9f5cc4d2e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7DF759-C59C-461B-A355-FDD85AE771FC}"/>
</file>

<file path=customXml/itemProps2.xml><?xml version="1.0" encoding="utf-8"?>
<ds:datastoreItem xmlns:ds="http://schemas.openxmlformats.org/officeDocument/2006/customXml" ds:itemID="{A098B927-BC61-4298-91ED-8F4981361735}"/>
</file>

<file path=customXml/itemProps3.xml><?xml version="1.0" encoding="utf-8"?>
<ds:datastoreItem xmlns:ds="http://schemas.openxmlformats.org/officeDocument/2006/customXml" ds:itemID="{827F5CC0-B44B-430C-8B3E-050578FF15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 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2022-03-18T18:41:57Z</cp:lastPrinted>
  <dcterms:created xsi:type="dcterms:W3CDTF">2004-01-02T13:31:21Z</dcterms:created>
  <dcterms:modified xsi:type="dcterms:W3CDTF">2022-04-19T07:29:29Z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0x010100337007851EFCF942AE4CBDCC8CDD254B</vt:lpwstr>
  </property>
</Properties>
</file>