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9036ECB-5EF7-4260-9890-EC88D70C9ED7}" xr6:coauthVersionLast="47" xr6:coauthVersionMax="47" xr10:uidLastSave="{00000000-0000-0000-0000-000000000000}"/>
  <bookViews>
    <workbookView xWindow="-108" yWindow="-108" windowWidth="23256" windowHeight="12456" firstSheet="1" activeTab="5" xr2:uid="{720D7F99-CCEA-4680-AAAF-C0E5DEF7763A}"/>
  </bookViews>
  <sheets>
    <sheet name="Chiusura dei Conti II Serie CR" sheetId="1" r:id="rId1"/>
    <sheet name="Chius Conti I S AP e II S C  " sheetId="2" r:id="rId2"/>
    <sheet name="Es. Chiusura CRE" sheetId="3" r:id="rId3"/>
    <sheet name="Es. Chiusura BC" sheetId="4" r:id="rId4"/>
    <sheet name="Situazioni Contabili" sheetId="5" r:id="rId5"/>
    <sheet name="Apertura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6" l="1"/>
  <c r="E2" i="6"/>
  <c r="E19" i="5"/>
  <c r="E15" i="5"/>
  <c r="C19" i="5"/>
  <c r="E9" i="5"/>
  <c r="C9" i="5"/>
  <c r="C8" i="5"/>
  <c r="C7" i="5"/>
  <c r="E7" i="5"/>
  <c r="E10" i="4"/>
  <c r="D2" i="4"/>
  <c r="J15" i="3"/>
  <c r="D9" i="3"/>
  <c r="J5" i="3"/>
  <c r="H16" i="1"/>
  <c r="F7" i="1"/>
</calcChain>
</file>

<file path=xl/sharedStrings.xml><?xml version="1.0" encoding="utf-8"?>
<sst xmlns="http://schemas.openxmlformats.org/spreadsheetml/2006/main" count="147" uniqueCount="72">
  <si>
    <t xml:space="preserve">Costo </t>
  </si>
  <si>
    <t xml:space="preserve">importo </t>
  </si>
  <si>
    <t>saldo dare</t>
  </si>
  <si>
    <t>Conto del Risultato Economico</t>
  </si>
  <si>
    <t xml:space="preserve">Ricavi </t>
  </si>
  <si>
    <t>saldo avere</t>
  </si>
  <si>
    <t>Ricavi &gt; Costi</t>
  </si>
  <si>
    <t xml:space="preserve">Utile d'esercizio </t>
  </si>
  <si>
    <t>Costi &gt; Ricavi</t>
  </si>
  <si>
    <t xml:space="preserve">Perdita d'esercizio </t>
  </si>
  <si>
    <t>Perdita d'esercizio</t>
  </si>
  <si>
    <t>Utile d'esercizio</t>
  </si>
  <si>
    <t xml:space="preserve">Attività </t>
  </si>
  <si>
    <t xml:space="preserve">saldo </t>
  </si>
  <si>
    <t xml:space="preserve">Bilancio di Chiusura </t>
  </si>
  <si>
    <t xml:space="preserve">Passività </t>
  </si>
  <si>
    <t xml:space="preserve">importi </t>
  </si>
  <si>
    <t>Passività</t>
  </si>
  <si>
    <t>Capitale Netto</t>
  </si>
  <si>
    <t xml:space="preserve">II serie </t>
  </si>
  <si>
    <t xml:space="preserve">Capitale Netto </t>
  </si>
  <si>
    <t xml:space="preserve">Utile D'Esercizio </t>
  </si>
  <si>
    <t xml:space="preserve">Esempio </t>
  </si>
  <si>
    <t xml:space="preserve">consumi di materie </t>
  </si>
  <si>
    <t>a</t>
  </si>
  <si>
    <t>costi d'acquisto</t>
  </si>
  <si>
    <t>dare</t>
  </si>
  <si>
    <t>avere</t>
  </si>
  <si>
    <t xml:space="preserve">variazione materie </t>
  </si>
  <si>
    <t xml:space="preserve">Consumi di Materie </t>
  </si>
  <si>
    <t xml:space="preserve">chiusura generale dei conti </t>
  </si>
  <si>
    <t xml:space="preserve">Ricavi di vendita </t>
  </si>
  <si>
    <t xml:space="preserve">Ricavi di Vendita </t>
  </si>
  <si>
    <t>Dare</t>
  </si>
  <si>
    <t>Avere</t>
  </si>
  <si>
    <t xml:space="preserve">Conto Risultato Economico </t>
  </si>
  <si>
    <t>diversi</t>
  </si>
  <si>
    <t>Consumi di Materie</t>
  </si>
  <si>
    <t xml:space="preserve">Costo del personale </t>
  </si>
  <si>
    <t>Costi per Energia Elettrica</t>
  </si>
  <si>
    <t>5300 (utile d'esercizio)</t>
  </si>
  <si>
    <t>Utile d'Esercizio</t>
  </si>
  <si>
    <t>N+</t>
  </si>
  <si>
    <t>Banca c/c</t>
  </si>
  <si>
    <t>Bilancio di Chiusura a</t>
  </si>
  <si>
    <t>Diversi</t>
  </si>
  <si>
    <t>Terreni e Fabbricati</t>
  </si>
  <si>
    <t>Arredi</t>
  </si>
  <si>
    <t>Materie</t>
  </si>
  <si>
    <t>Credito v/clienti</t>
  </si>
  <si>
    <t>Anticipi su dividendi</t>
  </si>
  <si>
    <t>Capitale Apportato</t>
  </si>
  <si>
    <t>Bilancio di Chiusura</t>
  </si>
  <si>
    <t>Prestiti Passivi</t>
  </si>
  <si>
    <t>Componenti Negativi di Reddito</t>
  </si>
  <si>
    <t xml:space="preserve">Componenti Positivi di Reddito </t>
  </si>
  <si>
    <t>Ricavi di Vendita</t>
  </si>
  <si>
    <t>Situazione Contabile Economica (Conto Economico)</t>
  </si>
  <si>
    <t>Totale Componenti</t>
  </si>
  <si>
    <t>Positivi di Reddito</t>
  </si>
  <si>
    <t>Totale Componenti Negativi di Reddito</t>
  </si>
  <si>
    <t>Totale a pareggio</t>
  </si>
  <si>
    <t>Situazione Contabile Patrimoniale (Stato Patrimoniale)</t>
  </si>
  <si>
    <t>Attività</t>
  </si>
  <si>
    <t>Passività e Capitale Netto</t>
  </si>
  <si>
    <t>Totale Passività</t>
  </si>
  <si>
    <t xml:space="preserve">Capitale Apportato </t>
  </si>
  <si>
    <t xml:space="preserve">Banca c/c </t>
  </si>
  <si>
    <t xml:space="preserve">Diversi </t>
  </si>
  <si>
    <t>Bilancio di Apertura</t>
  </si>
  <si>
    <t>BA</t>
  </si>
  <si>
    <t xml:space="preserve">Utile Portato a Nuovo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</si>
</sst>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" fillId="0" borderId="2" xfId="0" applyFont="1" applyBorder="1"/>
    <xf numFmtId="0" fontId="0" fillId="2" borderId="3" xfId="0" applyFill="1" applyBorder="1"/>
    <xf numFmtId="0" fontId="0" fillId="2" borderId="0" xfId="0" applyFill="1"/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0" fillId="0" borderId="4" xfId="0" applyBorder="1"/>
    <xf numFmtId="0" fontId="4" fillId="0" borderId="0" xfId="0" applyFont="1"/>
    <xf numFmtId="0" fontId="4" fillId="0" borderId="2" xfId="0" applyFont="1" applyBorder="1"/>
    <xf numFmtId="0" fontId="5" fillId="4" borderId="3" xfId="0" applyFont="1" applyFill="1" applyBorder="1"/>
    <xf numFmtId="0" fontId="5" fillId="0" borderId="0" xfId="0" applyFont="1"/>
    <xf numFmtId="0" fontId="0" fillId="0" borderId="0" xfId="0" applyBorder="1"/>
    <xf numFmtId="3" fontId="6" fillId="0" borderId="4" xfId="0" applyNumberFormat="1" applyFont="1" applyBorder="1"/>
    <xf numFmtId="0" fontId="5" fillId="0" borderId="2" xfId="0" applyFont="1" applyBorder="1"/>
    <xf numFmtId="0" fontId="2" fillId="0" borderId="3" xfId="0" applyFont="1" applyBorder="1"/>
    <xf numFmtId="0" fontId="5" fillId="0" borderId="3" xfId="0" applyFont="1" applyBorder="1"/>
    <xf numFmtId="0" fontId="0" fillId="5" borderId="0" xfId="0" applyFill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Font="1" applyBorder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821267</xdr:colOff>
      <xdr:row>13</xdr:row>
      <xdr:rowOff>166511</xdr:rowOff>
    </xdr:from>
    <xdr:to>
      <xdr:col>4</xdr:col>
      <xdr:colOff>19756</xdr:colOff>
      <xdr:row>14</xdr:row>
      <xdr:rowOff>62089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C22D6E-B694-4550-A056-FF1D2EC30B17}"/>
            </a:ext>
          </a:extLst>
        </xdr:cNvPr>
        <xdr:cNvCxnSpPr/>
      </xdr:nvCxnSpPr>
      <xdr:spPr>
        <a:xfrm flipV="1">
          <a:off x="2650067" y="2551289"/>
          <a:ext cx="203200" cy="790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829733</xdr:colOff>
      <xdr:row>14</xdr:row>
      <xdr:rowOff>16934</xdr:rowOff>
    </xdr:from>
    <xdr:to>
      <xdr:col>4</xdr:col>
      <xdr:colOff>45156</xdr:colOff>
      <xdr:row>14</xdr:row>
      <xdr:rowOff>115711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C712688-A63B-4F49-AD55-7B63EEFE2ADA}"/>
            </a:ext>
          </a:extLst>
        </xdr:cNvPr>
        <xdr:cNvCxnSpPr/>
      </xdr:nvCxnSpPr>
      <xdr:spPr>
        <a:xfrm flipV="1">
          <a:off x="2658533" y="2585156"/>
          <a:ext cx="220134" cy="987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450273</xdr:colOff>
      <xdr:row>4</xdr:row>
      <xdr:rowOff>69273</xdr:rowOff>
    </xdr:from>
    <xdr:to>
      <xdr:col>1</xdr:col>
      <xdr:colOff>122801</xdr:colOff>
      <xdr:row>5</xdr:row>
      <xdr:rowOff>9447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42324B-7F07-4036-B6A7-AF652EED9587}"/>
            </a:ext>
          </a:extLst>
        </xdr:cNvPr>
        <xdr:cNvCxnSpPr/>
      </xdr:nvCxnSpPr>
      <xdr:spPr>
        <a:xfrm flipV="1">
          <a:off x="450273" y="799785"/>
          <a:ext cx="283388" cy="122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484909</xdr:colOff>
      <xdr:row>4</xdr:row>
      <xdr:rowOff>116505</xdr:rowOff>
    </xdr:from>
    <xdr:to>
      <xdr:col>1</xdr:col>
      <xdr:colOff>173181</xdr:colOff>
      <xdr:row>5</xdr:row>
      <xdr:rowOff>53529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A4D9069-E100-4B1D-BD1A-D1FAB1C4425C}"/>
            </a:ext>
          </a:extLst>
        </xdr:cNvPr>
        <xdr:cNvCxnSpPr/>
      </xdr:nvCxnSpPr>
      <xdr:spPr>
        <a:xfrm flipV="1">
          <a:off x="484909" y="847017"/>
          <a:ext cx="299132" cy="1196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170033</xdr:colOff>
      <xdr:row>2</xdr:row>
      <xdr:rowOff>37785</xdr:rowOff>
    </xdr:from>
    <xdr:to>
      <xdr:col>3</xdr:col>
      <xdr:colOff>69272</xdr:colOff>
      <xdr:row>3</xdr:row>
      <xdr:rowOff>69273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A43173F-C801-4BC8-AFEB-9E4CD3A54C70}"/>
            </a:ext>
          </a:extLst>
        </xdr:cNvPr>
        <xdr:cNvCxnSpPr/>
      </xdr:nvCxnSpPr>
      <xdr:spPr>
        <a:xfrm flipV="1">
          <a:off x="1391752" y="403041"/>
          <a:ext cx="510099" cy="2141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484909</xdr:colOff>
      <xdr:row>3</xdr:row>
      <xdr:rowOff>94463</xdr:rowOff>
    </xdr:from>
    <xdr:to>
      <xdr:col>7</xdr:col>
      <xdr:colOff>204669</xdr:colOff>
      <xdr:row>4</xdr:row>
      <xdr:rowOff>69273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F4873ED-EB09-4E68-9B79-68F7033572B8}"/>
            </a:ext>
          </a:extLst>
        </xdr:cNvPr>
        <xdr:cNvCxnSpPr/>
      </xdr:nvCxnSpPr>
      <xdr:spPr>
        <a:xfrm flipV="1">
          <a:off x="4150066" y="642347"/>
          <a:ext cx="330620" cy="1574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532141</xdr:colOff>
      <xdr:row>3</xdr:row>
      <xdr:rowOff>154290</xdr:rowOff>
    </xdr:from>
    <xdr:to>
      <xdr:col>7</xdr:col>
      <xdr:colOff>233008</xdr:colOff>
      <xdr:row>4</xdr:row>
      <xdr:rowOff>135397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C1FF1CC-F9FD-4541-88B5-C9628AEA1977}"/>
            </a:ext>
          </a:extLst>
        </xdr:cNvPr>
        <xdr:cNvCxnSpPr/>
      </xdr:nvCxnSpPr>
      <xdr:spPr>
        <a:xfrm flipV="1">
          <a:off x="4197298" y="702174"/>
          <a:ext cx="311727" cy="1637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598264</xdr:colOff>
      <xdr:row>1</xdr:row>
      <xdr:rowOff>176331</xdr:rowOff>
    </xdr:from>
    <xdr:to>
      <xdr:col>5</xdr:col>
      <xdr:colOff>601413</xdr:colOff>
      <xdr:row>3</xdr:row>
      <xdr:rowOff>47233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F2D2E76-25A3-4E3C-8C44-F0083879EB09}"/>
            </a:ext>
          </a:extLst>
        </xdr:cNvPr>
        <xdr:cNvCxnSpPr/>
      </xdr:nvCxnSpPr>
      <xdr:spPr>
        <a:xfrm flipH="1" flipV="1">
          <a:off x="3041702" y="358959"/>
          <a:ext cx="614009" cy="23615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440826</xdr:colOff>
      <xdr:row>3</xdr:row>
      <xdr:rowOff>132248</xdr:rowOff>
    </xdr:from>
    <xdr:to>
      <xdr:col>5</xdr:col>
      <xdr:colOff>588819</xdr:colOff>
      <xdr:row>7</xdr:row>
      <xdr:rowOff>113355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065E1C8-7E49-455D-B033-EED1C23929A4}"/>
            </a:ext>
          </a:extLst>
        </xdr:cNvPr>
        <xdr:cNvCxnSpPr/>
      </xdr:nvCxnSpPr>
      <xdr:spPr>
        <a:xfrm flipH="1" flipV="1">
          <a:off x="2884264" y="680132"/>
          <a:ext cx="758853" cy="711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661239</xdr:colOff>
      <xdr:row>4</xdr:row>
      <xdr:rowOff>138546</xdr:rowOff>
    </xdr:from>
    <xdr:to>
      <xdr:col>3</xdr:col>
      <xdr:colOff>821826</xdr:colOff>
      <xdr:row>9</xdr:row>
      <xdr:rowOff>85016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6771229-4CB3-4D30-9299-92D3C115F9F1}"/>
            </a:ext>
          </a:extLst>
        </xdr:cNvPr>
        <xdr:cNvCxnSpPr/>
      </xdr:nvCxnSpPr>
      <xdr:spPr>
        <a:xfrm flipH="1" flipV="1">
          <a:off x="2493818" y="869058"/>
          <a:ext cx="160587" cy="8596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551033</xdr:colOff>
      <xdr:row>5</xdr:row>
      <xdr:rowOff>3149</xdr:rowOff>
    </xdr:from>
    <xdr:to>
      <xdr:col>5</xdr:col>
      <xdr:colOff>566777</xdr:colOff>
      <xdr:row>11</xdr:row>
      <xdr:rowOff>62975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55AB2EB-CF97-4A8C-9771-2363305EE3FC}"/>
            </a:ext>
          </a:extLst>
        </xdr:cNvPr>
        <xdr:cNvCxnSpPr/>
      </xdr:nvCxnSpPr>
      <xdr:spPr>
        <a:xfrm flipH="1" flipV="1">
          <a:off x="3466785" y="916289"/>
          <a:ext cx="954075" cy="11555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697606</xdr:colOff>
      <xdr:row>3</xdr:row>
      <xdr:rowOff>103747</xdr:rowOff>
    </xdr:from>
    <xdr:to>
      <xdr:col>7</xdr:col>
      <xdr:colOff>93014</xdr:colOff>
      <xdr:row>4</xdr:row>
      <xdr:rowOff>39352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1A55889-D097-4322-8C33-A2CA25DDEC7C}"/>
            </a:ext>
          </a:extLst>
        </xdr:cNvPr>
        <xdr:cNvCxnSpPr/>
      </xdr:nvCxnSpPr>
      <xdr:spPr>
        <a:xfrm flipV="1">
          <a:off x="6131775" y="651099"/>
          <a:ext cx="250422" cy="1180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736958</xdr:colOff>
      <xdr:row>3</xdr:row>
      <xdr:rowOff>146676</xdr:rowOff>
    </xdr:from>
    <xdr:to>
      <xdr:col>7</xdr:col>
      <xdr:colOff>128789</xdr:colOff>
      <xdr:row>4</xdr:row>
      <xdr:rowOff>103746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00A8BA6-641E-47BB-9791-826B4BBDCB9B}"/>
            </a:ext>
          </a:extLst>
        </xdr:cNvPr>
        <xdr:cNvCxnSpPr/>
      </xdr:nvCxnSpPr>
      <xdr:spPr>
        <a:xfrm flipV="1">
          <a:off x="6171127" y="694028"/>
          <a:ext cx="246845" cy="1395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776310</xdr:colOff>
      <xdr:row>12</xdr:row>
      <xdr:rowOff>125212</xdr:rowOff>
    </xdr:from>
    <xdr:to>
      <xdr:col>7</xdr:col>
      <xdr:colOff>75127</xdr:colOff>
      <xdr:row>13</xdr:row>
      <xdr:rowOff>50085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6399F2A-2165-41A2-B27A-2C954A0A8B45}"/>
            </a:ext>
          </a:extLst>
        </xdr:cNvPr>
        <xdr:cNvCxnSpPr/>
      </xdr:nvCxnSpPr>
      <xdr:spPr>
        <a:xfrm flipV="1">
          <a:off x="6210479" y="2314620"/>
          <a:ext cx="153831" cy="1073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808507</xdr:colOff>
      <xdr:row>12</xdr:row>
      <xdr:rowOff>171719</xdr:rowOff>
    </xdr:from>
    <xdr:to>
      <xdr:col>7</xdr:col>
      <xdr:colOff>135944</xdr:colOff>
      <xdr:row>13</xdr:row>
      <xdr:rowOff>110902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6B41439-7B03-46A3-AA97-22CA357453D4}"/>
            </a:ext>
          </a:extLst>
        </xdr:cNvPr>
        <xdr:cNvCxnSpPr/>
      </xdr:nvCxnSpPr>
      <xdr:spPr>
        <a:xfrm flipV="1">
          <a:off x="6242676" y="2361127"/>
          <a:ext cx="182451" cy="1216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231621</xdr:colOff>
      <xdr:row>7</xdr:row>
      <xdr:rowOff>20141</xdr:rowOff>
    </xdr:from>
    <xdr:to>
      <xdr:col>7</xdr:col>
      <xdr:colOff>419604</xdr:colOff>
      <xdr:row>14</xdr:row>
      <xdr:rowOff>63780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638B3F8-8CDB-437A-A74D-BE799029D517}"/>
            </a:ext>
          </a:extLst>
        </xdr:cNvPr>
        <xdr:cNvCxnSpPr/>
      </xdr:nvCxnSpPr>
      <xdr:spPr>
        <a:xfrm flipV="1">
          <a:off x="4407515" y="1289022"/>
          <a:ext cx="798926" cy="13125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510238</xdr:colOff>
      <xdr:row>8</xdr:row>
      <xdr:rowOff>0</xdr:rowOff>
    </xdr:from>
    <xdr:to>
      <xdr:col>9</xdr:col>
      <xdr:colOff>198053</xdr:colOff>
      <xdr:row>14</xdr:row>
      <xdr:rowOff>127560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9EFBF11-3827-4BCD-B7EE-CA78CE3169BA}"/>
            </a:ext>
          </a:extLst>
        </xdr:cNvPr>
        <xdr:cNvCxnSpPr/>
      </xdr:nvCxnSpPr>
      <xdr:spPr>
        <a:xfrm flipH="1" flipV="1">
          <a:off x="5297075" y="1450150"/>
          <a:ext cx="909700" cy="12151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530379</xdr:colOff>
      <xdr:row>9</xdr:row>
      <xdr:rowOff>26854</xdr:rowOff>
    </xdr:from>
    <xdr:to>
      <xdr:col>7</xdr:col>
      <xdr:colOff>352467</xdr:colOff>
      <xdr:row>18</xdr:row>
      <xdr:rowOff>73850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3EA8FC-9434-4F3C-BA9E-093AC146E190}"/>
            </a:ext>
          </a:extLst>
        </xdr:cNvPr>
        <xdr:cNvCxnSpPr/>
      </xdr:nvCxnSpPr>
      <xdr:spPr>
        <a:xfrm flipV="1">
          <a:off x="4706273" y="1658273"/>
          <a:ext cx="433031" cy="16784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530379</xdr:colOff>
      <xdr:row>11</xdr:row>
      <xdr:rowOff>137630</xdr:rowOff>
    </xdr:from>
    <xdr:to>
      <xdr:col>7</xdr:col>
      <xdr:colOff>70493</xdr:colOff>
      <xdr:row>12</xdr:row>
      <xdr:rowOff>36925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57DF386-9583-4989-A892-67A80DB7E1C4}"/>
            </a:ext>
          </a:extLst>
        </xdr:cNvPr>
        <xdr:cNvCxnSpPr/>
      </xdr:nvCxnSpPr>
      <xdr:spPr>
        <a:xfrm flipV="1">
          <a:off x="4706273" y="2131586"/>
          <a:ext cx="151057" cy="80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560591</xdr:colOff>
      <xdr:row>12</xdr:row>
      <xdr:rowOff>6713</xdr:rowOff>
    </xdr:from>
    <xdr:to>
      <xdr:col>7</xdr:col>
      <xdr:colOff>80564</xdr:colOff>
      <xdr:row>12</xdr:row>
      <xdr:rowOff>60423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E7E574C-930E-4738-818A-189624370879}"/>
            </a:ext>
          </a:extLst>
        </xdr:cNvPr>
        <xdr:cNvCxnSpPr/>
      </xdr:nvCxnSpPr>
      <xdr:spPr>
        <a:xfrm flipV="1">
          <a:off x="4736485" y="2181938"/>
          <a:ext cx="130916" cy="537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FEBC-26AD-42ED-9EFD-A28380DC7C70}">
  <dimension ref="A1:H20"/>
  <sheetViews>
    <sheetView topLeftCell="C12" zoomScale="270" zoomScaleNormal="270" workbookViewId="0">
      <selection activeCell="D16" sqref="D16:E20"/>
    </sheetView>
  </sheetViews>
  <sheetFormatPr defaultRowHeight="14.4" x14ac:dyDescent="0.3"/>
  <cols>
    <col min="4" max="4" width="14.6640625" customWidth="1"/>
    <col min="5" max="5" width="17.6640625" customWidth="1"/>
  </cols>
  <sheetData>
    <row r="1" spans="1:8" x14ac:dyDescent="0.3">
      <c r="A1" s="3" t="s">
        <v>0</v>
      </c>
      <c r="B1" s="3"/>
      <c r="D1" s="4" t="s">
        <v>3</v>
      </c>
      <c r="E1" s="4"/>
      <c r="G1" s="3" t="s">
        <v>4</v>
      </c>
      <c r="H1" s="3"/>
    </row>
    <row r="2" spans="1:8" x14ac:dyDescent="0.3">
      <c r="A2" t="s">
        <v>1</v>
      </c>
      <c r="B2" s="1"/>
      <c r="D2">
        <v>50000</v>
      </c>
      <c r="E2" s="1">
        <v>100000</v>
      </c>
      <c r="H2" s="1" t="s">
        <v>1</v>
      </c>
    </row>
    <row r="3" spans="1:8" x14ac:dyDescent="0.3">
      <c r="B3" s="5" t="s">
        <v>2</v>
      </c>
      <c r="D3" s="6">
        <v>50000</v>
      </c>
      <c r="E3" s="2"/>
      <c r="G3" t="s">
        <v>5</v>
      </c>
      <c r="H3" s="2"/>
    </row>
    <row r="4" spans="1:8" x14ac:dyDescent="0.3">
      <c r="B4" s="2"/>
      <c r="E4" s="2"/>
      <c r="H4" s="2"/>
    </row>
    <row r="5" spans="1:8" x14ac:dyDescent="0.3">
      <c r="H5" s="2"/>
    </row>
    <row r="7" spans="1:8" x14ac:dyDescent="0.3">
      <c r="D7" t="s">
        <v>6</v>
      </c>
      <c r="E7" t="s">
        <v>7</v>
      </c>
      <c r="F7">
        <f>E2-D2</f>
        <v>50000</v>
      </c>
      <c r="G7" t="s">
        <v>5</v>
      </c>
    </row>
    <row r="8" spans="1:8" x14ac:dyDescent="0.3">
      <c r="D8" t="s">
        <v>8</v>
      </c>
      <c r="E8" t="s">
        <v>9</v>
      </c>
    </row>
    <row r="9" spans="1:8" x14ac:dyDescent="0.3">
      <c r="F9" s="3" t="s">
        <v>11</v>
      </c>
      <c r="G9" s="3"/>
    </row>
    <row r="10" spans="1:8" x14ac:dyDescent="0.3">
      <c r="G10" s="7">
        <v>50000</v>
      </c>
    </row>
    <row r="11" spans="1:8" x14ac:dyDescent="0.3">
      <c r="G11" s="2"/>
    </row>
    <row r="12" spans="1:8" x14ac:dyDescent="0.3">
      <c r="D12" s="4" t="s">
        <v>3</v>
      </c>
      <c r="E12" s="4"/>
      <c r="G12" s="2"/>
    </row>
    <row r="13" spans="1:8" x14ac:dyDescent="0.3">
      <c r="D13">
        <v>100000</v>
      </c>
      <c r="E13" s="1">
        <v>80000</v>
      </c>
    </row>
    <row r="14" spans="1:8" x14ac:dyDescent="0.3">
      <c r="D14" s="6"/>
      <c r="E14" s="12">
        <v>20000</v>
      </c>
    </row>
    <row r="15" spans="1:8" x14ac:dyDescent="0.3">
      <c r="E15" s="2"/>
    </row>
    <row r="16" spans="1:8" x14ac:dyDescent="0.3">
      <c r="D16" s="3" t="s">
        <v>10</v>
      </c>
      <c r="E16" s="3"/>
      <c r="G16" t="s">
        <v>2</v>
      </c>
      <c r="H16">
        <f>D13-E13</f>
        <v>20000</v>
      </c>
    </row>
    <row r="17" spans="4:5" x14ac:dyDescent="0.3">
      <c r="D17" s="13">
        <v>20000</v>
      </c>
      <c r="E17" s="1"/>
    </row>
    <row r="18" spans="4:5" x14ac:dyDescent="0.3">
      <c r="E18" s="2"/>
    </row>
    <row r="19" spans="4:5" x14ac:dyDescent="0.3">
      <c r="E19" s="2"/>
    </row>
    <row r="20" spans="4:5" x14ac:dyDescent="0.3">
      <c r="E20" s="2"/>
    </row>
  </sheetData>
  <mergeCells count="6">
    <mergeCell ref="A1:B1"/>
    <mergeCell ref="D1:E1"/>
    <mergeCell ref="G1:H1"/>
    <mergeCell ref="F9:G9"/>
    <mergeCell ref="D12:E12"/>
    <mergeCell ref="D16:E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05CF-1FEC-4397-82C2-0410CB7EA092}">
  <dimension ref="A1:I13"/>
  <sheetViews>
    <sheetView topLeftCell="A4" zoomScale="242" zoomScaleNormal="242" workbookViewId="0">
      <selection activeCell="E10" sqref="E10"/>
    </sheetView>
  </sheetViews>
  <sheetFormatPr defaultRowHeight="14.4" x14ac:dyDescent="0.3"/>
  <cols>
    <col min="4" max="4" width="15.77734375" customWidth="1"/>
    <col min="5" max="5" width="13.6640625" customWidth="1"/>
  </cols>
  <sheetData>
    <row r="1" spans="1:9" x14ac:dyDescent="0.3">
      <c r="A1" s="3" t="s">
        <v>12</v>
      </c>
      <c r="B1" s="3"/>
      <c r="D1" s="3" t="s">
        <v>14</v>
      </c>
      <c r="E1" s="3"/>
      <c r="G1" s="3" t="s">
        <v>15</v>
      </c>
      <c r="H1" s="3"/>
    </row>
    <row r="2" spans="1:9" x14ac:dyDescent="0.3">
      <c r="A2" t="s">
        <v>1</v>
      </c>
      <c r="B2" s="1"/>
      <c r="D2" s="9" t="s">
        <v>12</v>
      </c>
      <c r="E2" s="10" t="s">
        <v>17</v>
      </c>
      <c r="H2" s="1" t="s">
        <v>16</v>
      </c>
    </row>
    <row r="3" spans="1:9" x14ac:dyDescent="0.3">
      <c r="B3" s="2"/>
      <c r="E3" s="2"/>
      <c r="H3" s="2"/>
    </row>
    <row r="4" spans="1:9" x14ac:dyDescent="0.3">
      <c r="B4" s="8" t="s">
        <v>13</v>
      </c>
      <c r="E4" s="2" t="s">
        <v>20</v>
      </c>
      <c r="G4" s="11" t="s">
        <v>5</v>
      </c>
      <c r="H4" s="2"/>
    </row>
    <row r="5" spans="1:9" x14ac:dyDescent="0.3">
      <c r="B5" s="2"/>
      <c r="D5" t="s">
        <v>9</v>
      </c>
      <c r="E5" s="2" t="s">
        <v>21</v>
      </c>
      <c r="H5" s="2"/>
    </row>
    <row r="6" spans="1:9" x14ac:dyDescent="0.3">
      <c r="G6" s="3" t="s">
        <v>18</v>
      </c>
      <c r="H6" s="3"/>
      <c r="I6" t="s">
        <v>19</v>
      </c>
    </row>
    <row r="7" spans="1:9" x14ac:dyDescent="0.3">
      <c r="H7" s="1" t="s">
        <v>16</v>
      </c>
    </row>
    <row r="8" spans="1:9" x14ac:dyDescent="0.3">
      <c r="C8" s="3" t="s">
        <v>10</v>
      </c>
      <c r="D8" s="3"/>
      <c r="G8" s="11" t="s">
        <v>5</v>
      </c>
      <c r="H8" s="2"/>
    </row>
    <row r="9" spans="1:9" x14ac:dyDescent="0.3">
      <c r="B9" t="s">
        <v>16</v>
      </c>
      <c r="C9" s="13">
        <v>20000</v>
      </c>
      <c r="D9" s="1"/>
      <c r="H9" s="2"/>
    </row>
    <row r="10" spans="1:9" x14ac:dyDescent="0.3">
      <c r="D10" s="2" t="s">
        <v>2</v>
      </c>
      <c r="G10" s="3" t="s">
        <v>11</v>
      </c>
      <c r="H10" s="3"/>
    </row>
    <row r="11" spans="1:9" x14ac:dyDescent="0.3">
      <c r="D11" s="2"/>
      <c r="H11" s="7" t="s">
        <v>16</v>
      </c>
    </row>
    <row r="12" spans="1:9" x14ac:dyDescent="0.3">
      <c r="D12" s="2"/>
      <c r="G12" t="s">
        <v>5</v>
      </c>
      <c r="H12" s="2"/>
    </row>
    <row r="13" spans="1:9" x14ac:dyDescent="0.3">
      <c r="H13" s="2"/>
    </row>
  </sheetData>
  <mergeCells count="6">
    <mergeCell ref="A1:B1"/>
    <mergeCell ref="D1:E1"/>
    <mergeCell ref="G1:H1"/>
    <mergeCell ref="G6:H6"/>
    <mergeCell ref="G10:H10"/>
    <mergeCell ref="C8:D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D16C-9731-4A50-AED3-0D38A3D1A844}">
  <dimension ref="A1:J21"/>
  <sheetViews>
    <sheetView topLeftCell="C1" zoomScale="213" zoomScaleNormal="213" workbookViewId="0">
      <selection activeCell="E10" sqref="E10:E12"/>
    </sheetView>
  </sheetViews>
  <sheetFormatPr defaultRowHeight="14.4" x14ac:dyDescent="0.3"/>
  <cols>
    <col min="1" max="1" width="17.77734375" customWidth="1"/>
    <col min="3" max="3" width="26" customWidth="1"/>
    <col min="7" max="7" width="12.44140625" customWidth="1"/>
    <col min="8" max="8" width="11.77734375" customWidth="1"/>
  </cols>
  <sheetData>
    <row r="1" spans="1:10" x14ac:dyDescent="0.3">
      <c r="A1" t="s">
        <v>22</v>
      </c>
      <c r="D1" t="s">
        <v>26</v>
      </c>
      <c r="E1" t="s">
        <v>27</v>
      </c>
    </row>
    <row r="2" spans="1:10" x14ac:dyDescent="0.3">
      <c r="A2" t="s">
        <v>23</v>
      </c>
      <c r="B2" t="s">
        <v>24</v>
      </c>
      <c r="C2" t="s">
        <v>25</v>
      </c>
      <c r="D2">
        <v>5000</v>
      </c>
      <c r="E2">
        <v>5000</v>
      </c>
      <c r="G2" s="3" t="s">
        <v>29</v>
      </c>
      <c r="H2" s="3"/>
    </row>
    <row r="3" spans="1:10" x14ac:dyDescent="0.3">
      <c r="A3" t="s">
        <v>28</v>
      </c>
      <c r="B3" t="s">
        <v>24</v>
      </c>
      <c r="C3" t="s">
        <v>23</v>
      </c>
      <c r="D3">
        <v>1000</v>
      </c>
      <c r="E3">
        <v>1000</v>
      </c>
      <c r="G3">
        <v>5000</v>
      </c>
      <c r="H3" s="1">
        <v>1000</v>
      </c>
    </row>
    <row r="4" spans="1:10" x14ac:dyDescent="0.3">
      <c r="H4" s="16">
        <v>4000</v>
      </c>
    </row>
    <row r="5" spans="1:10" x14ac:dyDescent="0.3">
      <c r="H5" s="2"/>
      <c r="I5" t="s">
        <v>2</v>
      </c>
      <c r="J5">
        <f>G3-H3</f>
        <v>4000</v>
      </c>
    </row>
    <row r="6" spans="1:10" x14ac:dyDescent="0.3">
      <c r="A6" t="s">
        <v>30</v>
      </c>
      <c r="D6" t="s">
        <v>33</v>
      </c>
      <c r="E6" t="s">
        <v>34</v>
      </c>
      <c r="G6" s="3" t="s">
        <v>31</v>
      </c>
      <c r="H6" s="3"/>
    </row>
    <row r="7" spans="1:10" x14ac:dyDescent="0.3">
      <c r="A7" t="s">
        <v>32</v>
      </c>
      <c r="B7" t="s">
        <v>24</v>
      </c>
      <c r="C7" t="s">
        <v>3</v>
      </c>
      <c r="D7">
        <v>15500</v>
      </c>
      <c r="E7">
        <v>15500</v>
      </c>
      <c r="G7" s="14">
        <v>15500</v>
      </c>
      <c r="H7" s="1">
        <v>15500</v>
      </c>
    </row>
    <row r="8" spans="1:10" x14ac:dyDescent="0.3">
      <c r="D8" t="s">
        <v>33</v>
      </c>
      <c r="E8" t="s">
        <v>34</v>
      </c>
      <c r="H8" s="2"/>
    </row>
    <row r="9" spans="1:10" x14ac:dyDescent="0.3">
      <c r="A9" t="s">
        <v>35</v>
      </c>
      <c r="B9" t="s">
        <v>24</v>
      </c>
      <c r="C9" t="s">
        <v>36</v>
      </c>
      <c r="D9">
        <f>SUM(E10:E12)</f>
        <v>10200</v>
      </c>
      <c r="H9" s="2"/>
    </row>
    <row r="10" spans="1:10" x14ac:dyDescent="0.3">
      <c r="C10" t="s">
        <v>37</v>
      </c>
      <c r="E10">
        <v>4000</v>
      </c>
      <c r="G10" s="3" t="s">
        <v>3</v>
      </c>
      <c r="H10" s="3"/>
    </row>
    <row r="11" spans="1:10" x14ac:dyDescent="0.3">
      <c r="C11" t="s">
        <v>38</v>
      </c>
      <c r="E11">
        <v>4200</v>
      </c>
      <c r="G11" s="17">
        <v>4000</v>
      </c>
      <c r="H11" s="15">
        <v>15500</v>
      </c>
    </row>
    <row r="12" spans="1:10" x14ac:dyDescent="0.3">
      <c r="C12" t="s">
        <v>39</v>
      </c>
      <c r="E12">
        <v>2000</v>
      </c>
      <c r="G12" s="17">
        <v>4200</v>
      </c>
      <c r="H12" s="2"/>
    </row>
    <row r="13" spans="1:10" x14ac:dyDescent="0.3">
      <c r="D13" t="s">
        <v>33</v>
      </c>
      <c r="E13" t="s">
        <v>34</v>
      </c>
      <c r="G13" s="17">
        <v>2000</v>
      </c>
      <c r="H13" s="2"/>
    </row>
    <row r="14" spans="1:10" x14ac:dyDescent="0.3">
      <c r="A14" t="s">
        <v>3</v>
      </c>
      <c r="B14" t="s">
        <v>24</v>
      </c>
      <c r="C14" t="s">
        <v>11</v>
      </c>
      <c r="D14">
        <v>5300</v>
      </c>
      <c r="E14">
        <v>5300</v>
      </c>
      <c r="G14" t="s">
        <v>40</v>
      </c>
      <c r="H14" s="2"/>
    </row>
    <row r="15" spans="1:10" x14ac:dyDescent="0.3">
      <c r="C15" t="s">
        <v>42</v>
      </c>
      <c r="I15" t="s">
        <v>5</v>
      </c>
      <c r="J15">
        <f>H11-G11-G12-G13</f>
        <v>5300</v>
      </c>
    </row>
    <row r="17" spans="7:8" x14ac:dyDescent="0.3">
      <c r="G17" s="3" t="s">
        <v>41</v>
      </c>
      <c r="H17" s="3"/>
    </row>
    <row r="18" spans="7:8" x14ac:dyDescent="0.3">
      <c r="G18" s="17">
        <v>5300</v>
      </c>
      <c r="H18" s="1">
        <v>5300</v>
      </c>
    </row>
    <row r="19" spans="7:8" x14ac:dyDescent="0.3">
      <c r="H19" s="2"/>
    </row>
    <row r="20" spans="7:8" x14ac:dyDescent="0.3">
      <c r="H20" s="2"/>
    </row>
    <row r="21" spans="7:8" x14ac:dyDescent="0.3">
      <c r="H21" s="2"/>
    </row>
  </sheetData>
  <mergeCells count="4">
    <mergeCell ref="G2:H2"/>
    <mergeCell ref="G6:H6"/>
    <mergeCell ref="G10:H10"/>
    <mergeCell ref="G17:H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8795-0258-423E-80C5-456E8BEF1072}">
  <dimension ref="A1:K23"/>
  <sheetViews>
    <sheetView topLeftCell="A5" zoomScale="227" zoomScaleNormal="227" workbookViewId="0">
      <selection activeCell="D13" sqref="D13"/>
    </sheetView>
  </sheetViews>
  <sheetFormatPr defaultRowHeight="14.4" x14ac:dyDescent="0.3"/>
  <cols>
    <col min="1" max="1" width="16.33203125" customWidth="1"/>
  </cols>
  <sheetData>
    <row r="1" spans="1:11" x14ac:dyDescent="0.3">
      <c r="D1" t="s">
        <v>33</v>
      </c>
      <c r="E1" t="s">
        <v>34</v>
      </c>
    </row>
    <row r="2" spans="1:11" x14ac:dyDescent="0.3">
      <c r="A2" t="s">
        <v>44</v>
      </c>
      <c r="C2" t="s">
        <v>45</v>
      </c>
      <c r="D2" s="23">
        <f>SUM(E3:E8)</f>
        <v>105300</v>
      </c>
      <c r="G2" s="3" t="s">
        <v>43</v>
      </c>
      <c r="H2" s="3"/>
    </row>
    <row r="3" spans="1:11" x14ac:dyDescent="0.3">
      <c r="C3" t="s">
        <v>43</v>
      </c>
      <c r="E3">
        <v>30800</v>
      </c>
      <c r="G3">
        <v>30800</v>
      </c>
      <c r="H3" s="15">
        <v>30800</v>
      </c>
    </row>
    <row r="4" spans="1:11" x14ac:dyDescent="0.3">
      <c r="C4" t="s">
        <v>46</v>
      </c>
      <c r="E4">
        <v>50000</v>
      </c>
      <c r="H4" s="2"/>
    </row>
    <row r="5" spans="1:11" x14ac:dyDescent="0.3">
      <c r="C5" t="s">
        <v>47</v>
      </c>
      <c r="E5">
        <v>20000</v>
      </c>
      <c r="H5" s="2"/>
    </row>
    <row r="6" spans="1:11" x14ac:dyDescent="0.3">
      <c r="C6" t="s">
        <v>48</v>
      </c>
      <c r="E6">
        <v>1000</v>
      </c>
      <c r="G6" s="3" t="s">
        <v>14</v>
      </c>
      <c r="H6" s="3"/>
    </row>
    <row r="7" spans="1:11" x14ac:dyDescent="0.3">
      <c r="C7" t="s">
        <v>49</v>
      </c>
      <c r="E7">
        <v>2000</v>
      </c>
      <c r="F7" s="18"/>
      <c r="G7" s="19">
        <v>30800</v>
      </c>
      <c r="H7" s="20">
        <v>60000</v>
      </c>
    </row>
    <row r="8" spans="1:11" x14ac:dyDescent="0.3">
      <c r="C8" t="s">
        <v>50</v>
      </c>
      <c r="E8">
        <v>1500</v>
      </c>
      <c r="F8" s="18"/>
      <c r="G8" s="18">
        <v>50000</v>
      </c>
      <c r="H8" s="22">
        <v>40000</v>
      </c>
    </row>
    <row r="9" spans="1:11" x14ac:dyDescent="0.3">
      <c r="D9" t="s">
        <v>33</v>
      </c>
      <c r="E9" t="s">
        <v>34</v>
      </c>
      <c r="F9" s="18"/>
      <c r="G9" s="18">
        <v>20000</v>
      </c>
      <c r="H9" s="22">
        <v>5300</v>
      </c>
    </row>
    <row r="10" spans="1:11" x14ac:dyDescent="0.3">
      <c r="A10" t="s">
        <v>45</v>
      </c>
      <c r="B10" t="s">
        <v>24</v>
      </c>
      <c r="C10" t="s">
        <v>52</v>
      </c>
      <c r="E10" s="23">
        <f>SUM(D11:D13)</f>
        <v>105300</v>
      </c>
      <c r="F10" s="18"/>
      <c r="G10" s="18">
        <v>1000</v>
      </c>
      <c r="H10" s="2"/>
    </row>
    <row r="11" spans="1:11" x14ac:dyDescent="0.3">
      <c r="A11" t="s">
        <v>51</v>
      </c>
      <c r="D11">
        <v>60000</v>
      </c>
      <c r="F11" s="18"/>
      <c r="G11" s="18">
        <v>2000</v>
      </c>
      <c r="H11" s="2"/>
    </row>
    <row r="12" spans="1:11" x14ac:dyDescent="0.3">
      <c r="A12" t="s">
        <v>53</v>
      </c>
      <c r="D12">
        <v>40000</v>
      </c>
      <c r="F12" s="18"/>
      <c r="G12" s="18">
        <v>1500</v>
      </c>
      <c r="H12" s="2"/>
    </row>
    <row r="13" spans="1:11" x14ac:dyDescent="0.3">
      <c r="A13" t="s">
        <v>11</v>
      </c>
      <c r="D13">
        <v>5300</v>
      </c>
    </row>
    <row r="14" spans="1:11" x14ac:dyDescent="0.3">
      <c r="G14" s="3" t="s">
        <v>51</v>
      </c>
      <c r="H14" s="3"/>
      <c r="J14" s="3" t="s">
        <v>53</v>
      </c>
      <c r="K14" s="3"/>
    </row>
    <row r="15" spans="1:11" x14ac:dyDescent="0.3">
      <c r="G15" s="17">
        <v>60000</v>
      </c>
      <c r="H15" s="1">
        <v>60000</v>
      </c>
      <c r="J15" s="17">
        <v>40000</v>
      </c>
      <c r="K15" s="1">
        <v>40000</v>
      </c>
    </row>
    <row r="16" spans="1:11" x14ac:dyDescent="0.3">
      <c r="H16" s="2"/>
      <c r="K16" s="2"/>
    </row>
    <row r="17" spans="7:11" x14ac:dyDescent="0.3">
      <c r="H17" s="2"/>
      <c r="K17" s="2"/>
    </row>
    <row r="18" spans="7:11" x14ac:dyDescent="0.3">
      <c r="H18" s="2"/>
      <c r="K18" s="2"/>
    </row>
    <row r="19" spans="7:11" x14ac:dyDescent="0.3">
      <c r="G19" s="3" t="s">
        <v>41</v>
      </c>
      <c r="H19" s="3"/>
    </row>
    <row r="20" spans="7:11" x14ac:dyDescent="0.3">
      <c r="G20" s="17">
        <v>5300</v>
      </c>
      <c r="H20" s="1">
        <v>5300</v>
      </c>
    </row>
    <row r="21" spans="7:11" x14ac:dyDescent="0.3">
      <c r="H21" s="2"/>
    </row>
    <row r="22" spans="7:11" x14ac:dyDescent="0.3">
      <c r="H22" s="2"/>
    </row>
    <row r="23" spans="7:11" x14ac:dyDescent="0.3">
      <c r="H23" s="2"/>
    </row>
  </sheetData>
  <mergeCells count="5">
    <mergeCell ref="G2:H2"/>
    <mergeCell ref="G6:H6"/>
    <mergeCell ref="G14:H14"/>
    <mergeCell ref="J14:K14"/>
    <mergeCell ref="G19:H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D940-DFBB-450D-BDFF-233E7162488A}">
  <dimension ref="B1:E19"/>
  <sheetViews>
    <sheetView zoomScale="150" zoomScaleNormal="150" workbookViewId="0">
      <selection activeCell="B14" sqref="B14:C18"/>
    </sheetView>
  </sheetViews>
  <sheetFormatPr defaultRowHeight="14.4" x14ac:dyDescent="0.3"/>
  <cols>
    <col min="2" max="2" width="21.77734375" customWidth="1"/>
    <col min="3" max="3" width="23.77734375" customWidth="1"/>
    <col min="4" max="4" width="14.6640625" customWidth="1"/>
    <col min="5" max="5" width="18.21875" customWidth="1"/>
  </cols>
  <sheetData>
    <row r="1" spans="2:5" x14ac:dyDescent="0.3">
      <c r="B1" s="24" t="s">
        <v>57</v>
      </c>
      <c r="C1" s="25"/>
      <c r="D1" s="25"/>
      <c r="E1" s="26"/>
    </row>
    <row r="2" spans="2:5" x14ac:dyDescent="0.3">
      <c r="B2" s="28" t="s">
        <v>54</v>
      </c>
      <c r="C2" s="29"/>
      <c r="D2" s="28" t="s">
        <v>55</v>
      </c>
      <c r="E2" s="29"/>
    </row>
    <row r="3" spans="2:5" x14ac:dyDescent="0.3">
      <c r="B3" t="s">
        <v>37</v>
      </c>
      <c r="C3">
        <v>4000</v>
      </c>
      <c r="D3" s="2" t="s">
        <v>56</v>
      </c>
      <c r="E3" s="27">
        <v>15500</v>
      </c>
    </row>
    <row r="4" spans="2:5" x14ac:dyDescent="0.3">
      <c r="B4" t="s">
        <v>38</v>
      </c>
      <c r="C4">
        <v>4200</v>
      </c>
      <c r="D4" s="2"/>
      <c r="E4" s="27"/>
    </row>
    <row r="5" spans="2:5" x14ac:dyDescent="0.3">
      <c r="B5" t="s">
        <v>39</v>
      </c>
      <c r="C5">
        <v>2000</v>
      </c>
      <c r="D5" s="2"/>
      <c r="E5" s="27"/>
    </row>
    <row r="6" spans="2:5" x14ac:dyDescent="0.3">
      <c r="B6" s="2"/>
      <c r="C6" s="18"/>
    </row>
    <row r="7" spans="2:5" x14ac:dyDescent="0.3">
      <c r="B7" s="2" t="s">
        <v>60</v>
      </c>
      <c r="C7" s="18">
        <f>SUM(C3:C5)</f>
        <v>10200</v>
      </c>
      <c r="D7" s="2" t="s">
        <v>58</v>
      </c>
      <c r="E7" s="27">
        <f>SUM(E3)</f>
        <v>15500</v>
      </c>
    </row>
    <row r="8" spans="2:5" x14ac:dyDescent="0.3">
      <c r="B8" s="21" t="s">
        <v>11</v>
      </c>
      <c r="C8" s="30">
        <f>E7-C7</f>
        <v>5300</v>
      </c>
      <c r="D8" s="2" t="s">
        <v>59</v>
      </c>
      <c r="E8" s="27"/>
    </row>
    <row r="9" spans="2:5" x14ac:dyDescent="0.3">
      <c r="B9" s="31" t="s">
        <v>61</v>
      </c>
      <c r="C9" s="32">
        <f>SUM(C7,5300)</f>
        <v>15500</v>
      </c>
      <c r="D9" s="31" t="s">
        <v>61</v>
      </c>
      <c r="E9" s="33">
        <f>E7</f>
        <v>15500</v>
      </c>
    </row>
    <row r="11" spans="2:5" x14ac:dyDescent="0.3">
      <c r="B11" s="36" t="s">
        <v>62</v>
      </c>
      <c r="C11" s="37"/>
      <c r="D11" s="37"/>
      <c r="E11" s="38"/>
    </row>
    <row r="12" spans="2:5" x14ac:dyDescent="0.3">
      <c r="B12" s="34" t="s">
        <v>63</v>
      </c>
      <c r="C12" s="35"/>
      <c r="D12" s="39" t="s">
        <v>64</v>
      </c>
      <c r="E12" s="35"/>
    </row>
    <row r="13" spans="2:5" x14ac:dyDescent="0.3">
      <c r="B13" t="s">
        <v>43</v>
      </c>
      <c r="C13" s="27">
        <v>30800</v>
      </c>
      <c r="D13" s="18" t="s">
        <v>53</v>
      </c>
      <c r="E13" s="27">
        <v>40000</v>
      </c>
    </row>
    <row r="14" spans="2:5" x14ac:dyDescent="0.3">
      <c r="B14" t="s">
        <v>46</v>
      </c>
      <c r="C14" s="27">
        <v>50000</v>
      </c>
      <c r="D14" s="18"/>
      <c r="E14" s="27"/>
    </row>
    <row r="15" spans="2:5" x14ac:dyDescent="0.3">
      <c r="B15" t="s">
        <v>47</v>
      </c>
      <c r="C15" s="27">
        <v>20000</v>
      </c>
      <c r="D15" s="18" t="s">
        <v>65</v>
      </c>
      <c r="E15" s="27">
        <f>SUM(E13:E14)</f>
        <v>40000</v>
      </c>
    </row>
    <row r="16" spans="2:5" x14ac:dyDescent="0.3">
      <c r="B16" t="s">
        <v>48</v>
      </c>
      <c r="C16" s="27">
        <v>1000</v>
      </c>
      <c r="D16" t="s">
        <v>18</v>
      </c>
    </row>
    <row r="17" spans="2:5" x14ac:dyDescent="0.3">
      <c r="B17" t="s">
        <v>49</v>
      </c>
      <c r="C17" s="27">
        <v>2000</v>
      </c>
      <c r="D17" s="18" t="s">
        <v>66</v>
      </c>
      <c r="E17" s="27">
        <v>60000</v>
      </c>
    </row>
    <row r="18" spans="2:5" x14ac:dyDescent="0.3">
      <c r="B18" t="s">
        <v>50</v>
      </c>
      <c r="C18" s="40">
        <v>1500</v>
      </c>
      <c r="D18" s="41" t="s">
        <v>11</v>
      </c>
      <c r="E18" s="27">
        <v>5300</v>
      </c>
    </row>
    <row r="19" spans="2:5" x14ac:dyDescent="0.3">
      <c r="B19" s="31" t="s">
        <v>61</v>
      </c>
      <c r="C19" s="33">
        <f>SUM(C13:C18)</f>
        <v>105300</v>
      </c>
      <c r="D19" s="32" t="s">
        <v>61</v>
      </c>
      <c r="E19" s="33">
        <f>E15+60000+5300</f>
        <v>105300</v>
      </c>
    </row>
  </sheetData>
  <mergeCells count="6">
    <mergeCell ref="B1:E1"/>
    <mergeCell ref="B2:C2"/>
    <mergeCell ref="D2:E2"/>
    <mergeCell ref="B11:E11"/>
    <mergeCell ref="B12:C12"/>
    <mergeCell ref="D12:E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7979-30BE-4014-8568-31DC0C562A80}">
  <dimension ref="A1:J13"/>
  <sheetViews>
    <sheetView tabSelected="1" topLeftCell="A4" zoomScale="222" zoomScaleNormal="222" workbookViewId="0">
      <selection activeCell="G15" sqref="G15"/>
    </sheetView>
  </sheetViews>
  <sheetFormatPr defaultRowHeight="14.4" x14ac:dyDescent="0.3"/>
  <cols>
    <col min="2" max="2" width="10.77734375" bestFit="1" customWidth="1"/>
  </cols>
  <sheetData>
    <row r="1" spans="1:10" x14ac:dyDescent="0.3">
      <c r="B1" s="42">
        <v>46023</v>
      </c>
      <c r="D1" t="s">
        <v>33</v>
      </c>
      <c r="E1" t="s">
        <v>34</v>
      </c>
    </row>
    <row r="2" spans="1:10" x14ac:dyDescent="0.3">
      <c r="A2" t="s">
        <v>68</v>
      </c>
      <c r="B2" t="s">
        <v>24</v>
      </c>
      <c r="C2" t="s">
        <v>69</v>
      </c>
      <c r="E2">
        <f>SUM(D3:D8)</f>
        <v>105300</v>
      </c>
      <c r="F2" s="3" t="s">
        <v>67</v>
      </c>
      <c r="G2" s="3"/>
      <c r="I2" s="3" t="s">
        <v>70</v>
      </c>
      <c r="J2" s="3"/>
    </row>
    <row r="3" spans="1:10" x14ac:dyDescent="0.3">
      <c r="A3" t="s">
        <v>67</v>
      </c>
      <c r="D3">
        <v>30800</v>
      </c>
      <c r="F3">
        <v>30800</v>
      </c>
      <c r="G3" s="1"/>
      <c r="J3" s="1">
        <v>30800</v>
      </c>
    </row>
    <row r="4" spans="1:10" x14ac:dyDescent="0.3">
      <c r="A4" t="s">
        <v>46</v>
      </c>
      <c r="D4">
        <v>50000</v>
      </c>
      <c r="G4" s="2"/>
      <c r="J4" s="2"/>
    </row>
    <row r="5" spans="1:10" x14ac:dyDescent="0.3">
      <c r="A5" t="s">
        <v>47</v>
      </c>
      <c r="D5">
        <v>20000</v>
      </c>
      <c r="G5" s="2"/>
      <c r="J5" s="2"/>
    </row>
    <row r="6" spans="1:10" x14ac:dyDescent="0.3">
      <c r="A6" t="s">
        <v>48</v>
      </c>
      <c r="D6">
        <v>1000</v>
      </c>
      <c r="G6" s="2"/>
      <c r="J6" s="2"/>
    </row>
    <row r="7" spans="1:10" x14ac:dyDescent="0.3">
      <c r="A7" t="s">
        <v>49</v>
      </c>
      <c r="D7">
        <v>2000</v>
      </c>
      <c r="J7" s="2"/>
    </row>
    <row r="8" spans="1:10" x14ac:dyDescent="0.3">
      <c r="A8" t="s">
        <v>50</v>
      </c>
      <c r="D8">
        <v>1500</v>
      </c>
    </row>
    <row r="9" spans="1:10" x14ac:dyDescent="0.3">
      <c r="D9" t="s">
        <v>33</v>
      </c>
      <c r="E9" t="s">
        <v>34</v>
      </c>
    </row>
    <row r="10" spans="1:10" x14ac:dyDescent="0.3">
      <c r="A10" t="s">
        <v>69</v>
      </c>
      <c r="B10" t="s">
        <v>24</v>
      </c>
      <c r="C10" t="s">
        <v>45</v>
      </c>
      <c r="D10">
        <f>SUM(E11:E13)</f>
        <v>105300</v>
      </c>
    </row>
    <row r="11" spans="1:10" x14ac:dyDescent="0.3">
      <c r="C11" t="s">
        <v>53</v>
      </c>
      <c r="E11">
        <v>40000</v>
      </c>
    </row>
    <row r="12" spans="1:10" x14ac:dyDescent="0.3">
      <c r="C12" t="s">
        <v>51</v>
      </c>
      <c r="E12">
        <v>60000</v>
      </c>
    </row>
    <row r="13" spans="1:10" x14ac:dyDescent="0.3">
      <c r="C13" t="s">
        <v>71</v>
      </c>
      <c r="E13">
        <v>5300</v>
      </c>
    </row>
  </sheetData>
  <mergeCells count="2">
    <mergeCell ref="F2:G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Chiusura dei Conti II Serie CR</vt:lpstr>
      <vt:lpstr>Chius Conti I S AP e II S C  </vt:lpstr>
      <vt:lpstr>Es. Chiusura CRE</vt:lpstr>
      <vt:lpstr>Es. Chiusura BC</vt:lpstr>
      <vt:lpstr>Situazioni Contabili</vt:lpstr>
      <vt:lpstr>Apertura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2026-05-20T12:39:56Z</dcterms:created>
  <dcterms:modified xsi:type="dcterms:W3CDTF">2026-05-20T15:12:48Z</dcterms:modified>
</cp:coreProperties>
</file>